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 PL" sheetId="1" r:id="rId1"/>
    <sheet name=" BS" sheetId="2" r:id="rId2"/>
    <sheet name="Equity" sheetId="3" r:id="rId3"/>
    <sheet name=" CF" sheetId="4" r:id="rId4"/>
  </sheets>
  <definedNames>
    <definedName name="_xlnm.Print_Area" localSheetId="1">' BS'!$A$1:$J$67</definedName>
    <definedName name="_xlnm.Print_Area" localSheetId="3">' CF'!$A$1:$F$54</definedName>
    <definedName name="_xlnm.Print_Area" localSheetId="0">' PL'!$A$1:$V$49</definedName>
    <definedName name="_xlnm.Print_Area" localSheetId="2">'Equity'!$A$1:$O$54</definedName>
  </definedNames>
  <calcPr fullCalcOnLoad="1"/>
</workbook>
</file>

<file path=xl/sharedStrings.xml><?xml version="1.0" encoding="utf-8"?>
<sst xmlns="http://schemas.openxmlformats.org/spreadsheetml/2006/main" count="200" uniqueCount="136">
  <si>
    <t>HO HUP CONSTRUCTION COMPANY BERHAD (14034-W)</t>
  </si>
  <si>
    <t>CONDENSED CONSOLIDATED INCOME STATEMENTS</t>
  </si>
  <si>
    <t>The figures have not been audited.</t>
  </si>
  <si>
    <t>RM'000</t>
  </si>
  <si>
    <t>Revenue</t>
  </si>
  <si>
    <t>Cost of Sales</t>
  </si>
  <si>
    <t>Gross Profit</t>
  </si>
  <si>
    <t>Operating Expenses</t>
  </si>
  <si>
    <t>Share of results of associates</t>
  </si>
  <si>
    <t>Minority interests</t>
  </si>
  <si>
    <t>interim financial statements</t>
  </si>
  <si>
    <t>CONDENSED CONSOLIDATED BALANCE SHEET</t>
  </si>
  <si>
    <t>RM '000</t>
  </si>
  <si>
    <t>(Unaudited)</t>
  </si>
  <si>
    <t>(Audited)</t>
  </si>
  <si>
    <t>Property, Plant and Equipment</t>
  </si>
  <si>
    <t>Investment in Associates</t>
  </si>
  <si>
    <t>Inventories</t>
  </si>
  <si>
    <t>Fixed Deposits</t>
  </si>
  <si>
    <t>Cash and Bank Balances</t>
  </si>
  <si>
    <t>Share Capital</t>
  </si>
  <si>
    <t>Reserves</t>
  </si>
  <si>
    <t>Minority Interests</t>
  </si>
  <si>
    <t>attached to the interim financial statements</t>
  </si>
  <si>
    <t>CONDENSED CONSOLIDATED STATEMENT OF CHANGES IN EQUITY</t>
  </si>
  <si>
    <t>Share</t>
  </si>
  <si>
    <t>Retained</t>
  </si>
  <si>
    <t>Capital</t>
  </si>
  <si>
    <t>Total</t>
  </si>
  <si>
    <t>(RM'000)</t>
  </si>
  <si>
    <t>CONDENSED CONSOLIDATED CASH FLOW STATEMENT</t>
  </si>
  <si>
    <t xml:space="preserve">  </t>
  </si>
  <si>
    <t>Note :</t>
  </si>
  <si>
    <t>There are no comparative figures as this is the first interim financial report prepared in accordance with</t>
  </si>
  <si>
    <t>MASB 26-Interim Financial Reporting</t>
  </si>
  <si>
    <t xml:space="preserve">The Condensed Consolidated Cash Flow Statement should be read in conjunction with the Annual </t>
  </si>
  <si>
    <t>Bank Overdrafts</t>
  </si>
  <si>
    <t>Net increase / (decrease) in cash and cash equivalents</t>
  </si>
  <si>
    <t>Effects of exchange rate changes</t>
  </si>
  <si>
    <t>The figures have not been audited</t>
  </si>
  <si>
    <t>Cash and cash equivalents at  beginning of financial period</t>
  </si>
  <si>
    <t>Cash and cash equivalents at end of financial period</t>
  </si>
  <si>
    <t xml:space="preserve">As at </t>
  </si>
  <si>
    <t>The Condensed Consolidated Balance Sheet should be read in conjunction with the Annual Financial</t>
  </si>
  <si>
    <t>to the interim financial statements</t>
  </si>
  <si>
    <t>The Condensed Consolidated Statement of Changes in Equity should be read in conjunction with the</t>
  </si>
  <si>
    <t>notes attached to the interim financial statements</t>
  </si>
  <si>
    <t>Tax payable</t>
  </si>
  <si>
    <t>Land Held for Property Development</t>
  </si>
  <si>
    <t>Finance Cost</t>
  </si>
  <si>
    <t>Attributable to:</t>
  </si>
  <si>
    <t>Equity holders of the parent</t>
  </si>
  <si>
    <t>Earnings per share attributable</t>
  </si>
  <si>
    <t xml:space="preserve">  to equity holders of the parent :</t>
  </si>
  <si>
    <t>TOTAL ASSETS</t>
  </si>
  <si>
    <t>EQUITY AND LIABILITIES</t>
  </si>
  <si>
    <t>ASSETS</t>
  </si>
  <si>
    <t>TOTAL EQUITY AND LIABILITIES</t>
  </si>
  <si>
    <t>Administrative expenses</t>
  </si>
  <si>
    <t>The Condensed Consolidated Income Statements should be read in conjunction with the Annual Financial</t>
  </si>
  <si>
    <t>Investment Properties</t>
  </si>
  <si>
    <t>Other Investments</t>
  </si>
  <si>
    <t>Property Development costs</t>
  </si>
  <si>
    <t>Trade Receivables</t>
  </si>
  <si>
    <t>Other Receivables</t>
  </si>
  <si>
    <t>Trade Payables</t>
  </si>
  <si>
    <t>Other Payables</t>
  </si>
  <si>
    <t>Non-Current Assets</t>
  </si>
  <si>
    <t>Current Assets</t>
  </si>
  <si>
    <t>Equity Attributable to Equity Holders of the Parent</t>
  </si>
  <si>
    <t>Total Equity</t>
  </si>
  <si>
    <t>Non-Current Liabilities</t>
  </si>
  <si>
    <t>Current Liabilities</t>
  </si>
  <si>
    <t>Total Liabilities</t>
  </si>
  <si>
    <t>Retained Earnings</t>
  </si>
  <si>
    <t>Net profit/(loss) for the period</t>
  </si>
  <si>
    <t>Foreign currency translation</t>
  </si>
  <si>
    <t>Other</t>
  </si>
  <si>
    <t>Earnings</t>
  </si>
  <si>
    <t>Distributable</t>
  </si>
  <si>
    <t>Non-Distributable</t>
  </si>
  <si>
    <t xml:space="preserve">Minority </t>
  </si>
  <si>
    <t>Interest</t>
  </si>
  <si>
    <t>Equity</t>
  </si>
  <si>
    <t>Other Reserves</t>
  </si>
  <si>
    <t>&lt;--------------Attributable to Equity Holders of the Parent-------------&gt;</t>
  </si>
  <si>
    <t>CUMULATIVE QUARTER</t>
  </si>
  <si>
    <t>INDIVIDUAL QUARTER</t>
  </si>
  <si>
    <t>`</t>
  </si>
  <si>
    <t>At 1 January 2007</t>
  </si>
  <si>
    <t>Prepaid Lease Payment</t>
  </si>
  <si>
    <t>Deferred Tax Assets</t>
  </si>
  <si>
    <t>Hire Purchase Creditors</t>
  </si>
  <si>
    <t>Long Term Borrowings</t>
  </si>
  <si>
    <t>Short Term Borrowings</t>
  </si>
  <si>
    <t>31 Dec 2007</t>
  </si>
  <si>
    <t xml:space="preserve">Cash and cash equivalents at the end of the financial period comprise the following </t>
  </si>
  <si>
    <t>components:-</t>
  </si>
  <si>
    <t>Other Income / (Charge)</t>
  </si>
  <si>
    <t>Deferred Tax Liabilies</t>
  </si>
  <si>
    <t xml:space="preserve">Income tax </t>
  </si>
  <si>
    <t>Non current asset clasified as Land held for sale</t>
  </si>
  <si>
    <t>31 March 2008</t>
  </si>
  <si>
    <t>31 March 2007</t>
  </si>
  <si>
    <t>Provision for liquidated ascertained damages</t>
  </si>
  <si>
    <t>At 1 January 2008</t>
  </si>
  <si>
    <t>Dividend paid by subsidiary</t>
  </si>
  <si>
    <t>Profit / (Loss) before tax</t>
  </si>
  <si>
    <t>Profit / (Loss) for the period</t>
  </si>
  <si>
    <t>6 MONTHS ENDED</t>
  </si>
  <si>
    <t>30 June 2008</t>
  </si>
  <si>
    <t>30 June 2007</t>
  </si>
  <si>
    <t>Basic earnings / (loss) for the period</t>
  </si>
  <si>
    <t>Sen</t>
  </si>
  <si>
    <t>Extraordinary loss</t>
  </si>
  <si>
    <t>Net assets per share attributable to equity holders</t>
  </si>
  <si>
    <t>of the parent (RM)</t>
  </si>
  <si>
    <t>12 MONTHS ENDED</t>
  </si>
  <si>
    <t>31 Dec 2008</t>
  </si>
  <si>
    <t>AS AT 31 DEC 2008</t>
  </si>
  <si>
    <t>At 31 Dec 2008</t>
  </si>
  <si>
    <t>At 31 Dec 2007</t>
  </si>
  <si>
    <t>For the quarter ended 31 Dec 2008</t>
  </si>
  <si>
    <t xml:space="preserve">12 months ended </t>
  </si>
  <si>
    <t>31Dec 2008</t>
  </si>
  <si>
    <t>Net cash flows generated from / (used in) operating activities</t>
  </si>
  <si>
    <t>Net cash flows generated from / (used in) investing activities</t>
  </si>
  <si>
    <t>Net cash flows  generated from / used in financing activities</t>
  </si>
  <si>
    <t>Cent</t>
  </si>
  <si>
    <t>(cent)</t>
  </si>
  <si>
    <t>Term Loans</t>
  </si>
  <si>
    <t xml:space="preserve">Report for the year ended 31 December 2007 and the accompanying explanatory notes attached to the </t>
  </si>
  <si>
    <t>Report for the year ended 31 December 2007 and the accompanying explanatory notes attached</t>
  </si>
  <si>
    <t>Annual Financial Report for the year ended 31 December 2007 and the accompanying explanatory</t>
  </si>
  <si>
    <t xml:space="preserve">Financial Report for the year ended 31 December 2007 and the accompanying explanatory notes </t>
  </si>
  <si>
    <t>3 MONTHS ENDED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</si>
</sst>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TT$&quot;#,##0_);\(&quot;TT$&quot;#,##0\)"/>
    <numFmt numFmtId="171" formatCode="&quot;TT$&quot;#,##0_);[Red]\(&quot;TT$&quot;#,##0\)"/>
    <numFmt numFmtId="172" formatCode="&quot;TT$&quot;#,##0.00_);\(&quot;TT$&quot;#,##0.00\)"/>
    <numFmt numFmtId="173" formatCode="&quot;TT$&quot;#,##0.00_);[Red]\(&quot;TT$&quot;#,##0.00\)"/>
    <numFmt numFmtId="174" formatCode="_(&quot;TT$&quot;* #,##0_);_(&quot;TT$&quot;* \(#,##0\);_(&quot;TT$&quot;* &quot;-&quot;_);_(@_)"/>
    <numFmt numFmtId="175" formatCode="_(&quot;TT$&quot;* #,##0.00_);_(&quot;TT$&quot;* \(#,##0.00\);_(&quot;TT$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_);_(* \(#,##0\);_(* &quot;-&quot;??_);_(@_)"/>
    <numFmt numFmtId="185" formatCode="_(* #,##0.0_);_(* \(#,##0.0\);_(* &quot;-&quot;??_);_(@_)"/>
    <numFmt numFmtId="186" formatCode="General_)"/>
    <numFmt numFmtId="187" formatCode="#,###,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_);_(@_)"/>
    <numFmt numFmtId="191" formatCode="_(* #,##0.00_);_(* \(#,##0.00\);_(* &quot;-&quot;_);_(@_)"/>
    <numFmt numFmtId="192" formatCode="_(* #,##0.000_);_(* \(#,##0.000\);_(* &quot;-&quot;_);_(@_)"/>
    <numFmt numFmtId="193" formatCode="_(* #,##0.0000_);_(* \(#,##0.0000\);_(* &quot;-&quot;_);_(@_)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u val="single"/>
      <sz val="10.2"/>
      <color indexed="36"/>
      <name val="Times New Roman"/>
      <family val="1"/>
    </font>
    <font>
      <u val="single"/>
      <sz val="10.2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4" fillId="0" borderId="0">
      <alignment/>
      <protection/>
    </xf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quotePrefix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184" fontId="8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 horizontal="left"/>
    </xf>
    <xf numFmtId="184" fontId="8" fillId="0" borderId="0" xfId="0" applyNumberFormat="1" applyFont="1" applyFill="1" applyBorder="1" applyAlignment="1">
      <alignment vertical="center"/>
    </xf>
    <xf numFmtId="184" fontId="10" fillId="0" borderId="11" xfId="0" applyNumberFormat="1" applyFont="1" applyFill="1" applyBorder="1" applyAlignment="1">
      <alignment/>
    </xf>
    <xf numFmtId="38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38" fontId="8" fillId="0" borderId="0" xfId="0" applyNumberFormat="1" applyFont="1" applyFill="1" applyAlignment="1">
      <alignment/>
    </xf>
    <xf numFmtId="38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38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5" fontId="11" fillId="0" borderId="0" xfId="0" applyNumberFormat="1" applyFont="1" applyFill="1" applyAlignment="1" quotePrefix="1">
      <alignment horizontal="center"/>
    </xf>
    <xf numFmtId="0" fontId="7" fillId="0" borderId="0" xfId="0" applyFont="1" applyFill="1" applyAlignment="1">
      <alignment horizontal="left"/>
    </xf>
    <xf numFmtId="184" fontId="8" fillId="0" borderId="0" xfId="42" applyNumberFormat="1" applyFont="1" applyFill="1" applyAlignment="1">
      <alignment horizontal="center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 horizontal="left"/>
    </xf>
    <xf numFmtId="184" fontId="8" fillId="0" borderId="12" xfId="42" applyNumberFormat="1" applyFont="1" applyFill="1" applyBorder="1" applyAlignment="1">
      <alignment horizontal="center"/>
    </xf>
    <xf numFmtId="184" fontId="8" fillId="0" borderId="0" xfId="42" applyNumberFormat="1" applyFont="1" applyFill="1" applyBorder="1" applyAlignment="1">
      <alignment horizontal="center"/>
    </xf>
    <xf numFmtId="38" fontId="8" fillId="0" borderId="0" xfId="42" applyNumberFormat="1" applyFont="1" applyFill="1" applyAlignment="1">
      <alignment horizontal="center"/>
    </xf>
    <xf numFmtId="0" fontId="12" fillId="0" borderId="0" xfId="0" applyFont="1" applyFill="1" applyAlignment="1" quotePrefix="1">
      <alignment horizontal="left"/>
    </xf>
    <xf numFmtId="41" fontId="8" fillId="0" borderId="0" xfId="0" applyNumberFormat="1" applyFont="1" applyFill="1" applyAlignment="1">
      <alignment/>
    </xf>
    <xf numFmtId="41" fontId="8" fillId="0" borderId="11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14" fontId="7" fillId="0" borderId="0" xfId="0" applyNumberFormat="1" applyFont="1" applyFill="1" applyAlignment="1">
      <alignment horizontal="center"/>
    </xf>
    <xf numFmtId="41" fontId="13" fillId="0" borderId="0" xfId="42" applyNumberFormat="1" applyFont="1" applyFill="1" applyAlignment="1">
      <alignment/>
    </xf>
    <xf numFmtId="41" fontId="13" fillId="0" borderId="11" xfId="42" applyNumberFormat="1" applyFont="1" applyFill="1" applyBorder="1" applyAlignment="1">
      <alignment/>
    </xf>
    <xf numFmtId="41" fontId="8" fillId="0" borderId="13" xfId="0" applyNumberFormat="1" applyFont="1" applyFill="1" applyBorder="1" applyAlignment="1">
      <alignment/>
    </xf>
    <xf numFmtId="41" fontId="13" fillId="0" borderId="0" xfId="42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15" fontId="14" fillId="0" borderId="0" xfId="0" applyNumberFormat="1" applyFont="1" applyFill="1" applyAlignment="1" quotePrefix="1">
      <alignment horizontal="center" wrapText="1"/>
    </xf>
    <xf numFmtId="184" fontId="8" fillId="0" borderId="10" xfId="42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84" fontId="8" fillId="0" borderId="14" xfId="42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38" fontId="11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14" fontId="16" fillId="0" borderId="0" xfId="0" applyNumberFormat="1" applyFont="1" applyFill="1" applyBorder="1" applyAlignment="1" quotePrefix="1">
      <alignment horizontal="center"/>
    </xf>
    <xf numFmtId="1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38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8" fontId="15" fillId="0" borderId="0" xfId="0" applyNumberFormat="1" applyFont="1" applyFill="1" applyBorder="1" applyAlignment="1">
      <alignment horizontal="center"/>
    </xf>
    <xf numFmtId="38" fontId="15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41" fontId="11" fillId="0" borderId="0" xfId="42" applyNumberFormat="1" applyFont="1" applyFill="1" applyAlignment="1">
      <alignment/>
    </xf>
    <xf numFmtId="38" fontId="11" fillId="0" borderId="0" xfId="42" applyNumberFormat="1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 quotePrefix="1">
      <alignment/>
    </xf>
    <xf numFmtId="41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indent="1"/>
    </xf>
    <xf numFmtId="41" fontId="11" fillId="0" borderId="11" xfId="0" applyNumberFormat="1" applyFont="1" applyFill="1" applyBorder="1" applyAlignment="1">
      <alignment/>
    </xf>
    <xf numFmtId="38" fontId="11" fillId="0" borderId="11" xfId="0" applyNumberFormat="1" applyFont="1" applyFill="1" applyBorder="1" applyAlignment="1">
      <alignment/>
    </xf>
    <xf numFmtId="15" fontId="11" fillId="0" borderId="0" xfId="0" applyNumberFormat="1" applyFont="1" applyFill="1" applyAlignment="1" quotePrefix="1">
      <alignment horizontal="center" wrapText="1"/>
    </xf>
    <xf numFmtId="43" fontId="8" fillId="0" borderId="0" xfId="0" applyNumberFormat="1" applyFont="1" applyFill="1" applyBorder="1" applyAlignment="1">
      <alignment/>
    </xf>
    <xf numFmtId="37" fontId="11" fillId="0" borderId="0" xfId="42" applyNumberFormat="1" applyFont="1" applyFill="1" applyAlignment="1">
      <alignment/>
    </xf>
    <xf numFmtId="37" fontId="11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37" fontId="11" fillId="0" borderId="11" xfId="0" applyNumberFormat="1" applyFont="1" applyFill="1" applyBorder="1" applyAlignment="1">
      <alignment/>
    </xf>
    <xf numFmtId="184" fontId="8" fillId="0" borderId="13" xfId="42" applyNumberFormat="1" applyFont="1" applyFill="1" applyBorder="1" applyAlignment="1">
      <alignment horizontal="center"/>
    </xf>
    <xf numFmtId="184" fontId="8" fillId="0" borderId="15" xfId="0" applyNumberFormat="1" applyFont="1" applyFill="1" applyBorder="1" applyAlignment="1">
      <alignment/>
    </xf>
    <xf numFmtId="38" fontId="8" fillId="0" borderId="0" xfId="42" applyNumberFormat="1" applyFont="1" applyFill="1" applyAlignment="1">
      <alignment horizontal="right"/>
    </xf>
    <xf numFmtId="38" fontId="8" fillId="0" borderId="0" xfId="0" applyNumberFormat="1" applyFont="1" applyFill="1" applyAlignment="1">
      <alignment horizontal="right"/>
    </xf>
    <xf numFmtId="43" fontId="11" fillId="0" borderId="0" xfId="42" applyFont="1" applyFill="1" applyAlignment="1">
      <alignment/>
    </xf>
    <xf numFmtId="41" fontId="8" fillId="0" borderId="0" xfId="42" applyNumberFormat="1" applyFont="1" applyFill="1" applyAlignment="1">
      <alignment horizontal="right"/>
    </xf>
    <xf numFmtId="41" fontId="8" fillId="0" borderId="0" xfId="0" applyNumberFormat="1" applyFont="1" applyFill="1" applyAlignment="1">
      <alignment horizontal="right"/>
    </xf>
    <xf numFmtId="41" fontId="8" fillId="0" borderId="0" xfId="42" applyNumberFormat="1" applyFont="1" applyFill="1" applyBorder="1" applyAlignment="1">
      <alignment horizontal="right"/>
    </xf>
    <xf numFmtId="41" fontId="8" fillId="0" borderId="12" xfId="42" applyNumberFormat="1" applyFont="1" applyFill="1" applyBorder="1" applyAlignment="1">
      <alignment horizontal="right"/>
    </xf>
    <xf numFmtId="41" fontId="8" fillId="0" borderId="10" xfId="42" applyNumberFormat="1" applyFont="1" applyFill="1" applyBorder="1" applyAlignment="1">
      <alignment horizontal="right"/>
    </xf>
    <xf numFmtId="41" fontId="8" fillId="0" borderId="13" xfId="42" applyNumberFormat="1" applyFont="1" applyFill="1" applyBorder="1" applyAlignment="1">
      <alignment horizontal="right"/>
    </xf>
    <xf numFmtId="41" fontId="8" fillId="0" borderId="14" xfId="42" applyNumberFormat="1" applyFont="1" applyFill="1" applyBorder="1" applyAlignment="1">
      <alignment horizontal="right"/>
    </xf>
    <xf numFmtId="184" fontId="8" fillId="0" borderId="0" xfId="42" applyNumberFormat="1" applyFont="1" applyFill="1" applyAlignment="1">
      <alignment horizontal="right"/>
    </xf>
    <xf numFmtId="41" fontId="8" fillId="0" borderId="0" xfId="0" applyNumberFormat="1" applyFont="1" applyFill="1" applyAlignment="1">
      <alignment/>
    </xf>
    <xf numFmtId="184" fontId="8" fillId="0" borderId="0" xfId="0" applyNumberFormat="1" applyFont="1" applyFill="1" applyAlignment="1">
      <alignment/>
    </xf>
    <xf numFmtId="0" fontId="7" fillId="7" borderId="0" xfId="0" applyFont="1" applyFill="1" applyAlignment="1">
      <alignment horizontal="right"/>
    </xf>
    <xf numFmtId="0" fontId="8" fillId="7" borderId="0" xfId="0" applyFont="1" applyFill="1" applyAlignment="1">
      <alignment/>
    </xf>
    <xf numFmtId="0" fontId="8" fillId="7" borderId="0" xfId="0" applyFont="1" applyFill="1" applyBorder="1" applyAlignment="1">
      <alignment/>
    </xf>
    <xf numFmtId="0" fontId="16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 vertical="center"/>
    </xf>
    <xf numFmtId="14" fontId="16" fillId="7" borderId="0" xfId="0" applyNumberFormat="1" applyFont="1" applyFill="1" applyBorder="1" applyAlignment="1" quotePrefix="1">
      <alignment horizontal="center"/>
    </xf>
    <xf numFmtId="0" fontId="7" fillId="7" borderId="0" xfId="0" applyFont="1" applyFill="1" applyBorder="1" applyAlignment="1">
      <alignment horizontal="center"/>
    </xf>
    <xf numFmtId="184" fontId="8" fillId="7" borderId="0" xfId="0" applyNumberFormat="1" applyFont="1" applyFill="1" applyBorder="1" applyAlignment="1">
      <alignment/>
    </xf>
    <xf numFmtId="184" fontId="8" fillId="7" borderId="10" xfId="0" applyNumberFormat="1" applyFont="1" applyFill="1" applyBorder="1" applyAlignment="1">
      <alignment/>
    </xf>
    <xf numFmtId="184" fontId="8" fillId="7" borderId="0" xfId="0" applyNumberFormat="1" applyFont="1" applyFill="1" applyBorder="1" applyAlignment="1">
      <alignment vertical="center"/>
    </xf>
    <xf numFmtId="184" fontId="8" fillId="7" borderId="15" xfId="0" applyNumberFormat="1" applyFont="1" applyFill="1" applyBorder="1" applyAlignment="1">
      <alignment/>
    </xf>
    <xf numFmtId="184" fontId="10" fillId="7" borderId="11" xfId="0" applyNumberFormat="1" applyFont="1" applyFill="1" applyBorder="1" applyAlignment="1">
      <alignment/>
    </xf>
    <xf numFmtId="43" fontId="10" fillId="7" borderId="11" xfId="0" applyNumberFormat="1" applyFont="1" applyFill="1" applyBorder="1" applyAlignment="1">
      <alignment/>
    </xf>
    <xf numFmtId="38" fontId="8" fillId="7" borderId="0" xfId="0" applyNumberFormat="1" applyFont="1" applyFill="1" applyBorder="1" applyAlignment="1">
      <alignment/>
    </xf>
    <xf numFmtId="0" fontId="8" fillId="7" borderId="0" xfId="0" applyFont="1" applyFill="1" applyBorder="1" applyAlignment="1" quotePrefix="1">
      <alignment horizontal="center"/>
    </xf>
    <xf numFmtId="0" fontId="8" fillId="7" borderId="0" xfId="0" applyFont="1" applyFill="1" applyBorder="1" applyAlignment="1">
      <alignment horizontal="center"/>
    </xf>
    <xf numFmtId="38" fontId="8" fillId="7" borderId="0" xfId="0" applyNumberFormat="1" applyFont="1" applyFill="1" applyAlignment="1">
      <alignment/>
    </xf>
    <xf numFmtId="184" fontId="7" fillId="0" borderId="0" xfId="0" applyNumberFormat="1" applyFont="1" applyFill="1" applyBorder="1" applyAlignment="1">
      <alignment horizontal="center"/>
    </xf>
    <xf numFmtId="43" fontId="10" fillId="0" borderId="15" xfId="0" applyNumberFormat="1" applyFont="1" applyFill="1" applyBorder="1" applyAlignment="1">
      <alignment/>
    </xf>
    <xf numFmtId="193" fontId="8" fillId="0" borderId="0" xfId="0" applyNumberFormat="1" applyFont="1" applyFill="1" applyAlignment="1">
      <alignment/>
    </xf>
    <xf numFmtId="189" fontId="8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center" vertical="center"/>
    </xf>
    <xf numFmtId="184" fontId="11" fillId="0" borderId="0" xfId="42" applyNumberFormat="1" applyFont="1" applyFill="1" applyAlignment="1">
      <alignment/>
    </xf>
    <xf numFmtId="184" fontId="11" fillId="0" borderId="0" xfId="0" applyNumberFormat="1" applyFont="1" applyFill="1" applyAlignment="1">
      <alignment/>
    </xf>
    <xf numFmtId="41" fontId="7" fillId="0" borderId="0" xfId="42" applyNumberFormat="1" applyFont="1" applyFill="1" applyBorder="1" applyAlignment="1">
      <alignment horizontal="right"/>
    </xf>
    <xf numFmtId="184" fontId="7" fillId="0" borderId="0" xfId="42" applyNumberFormat="1" applyFont="1" applyFill="1" applyBorder="1" applyAlignment="1">
      <alignment horizontal="center"/>
    </xf>
    <xf numFmtId="43" fontId="7" fillId="0" borderId="14" xfId="42" applyFont="1" applyFill="1" applyBorder="1" applyAlignment="1">
      <alignment horizontal="right"/>
    </xf>
    <xf numFmtId="43" fontId="7" fillId="0" borderId="14" xfId="42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2" fontId="7" fillId="0" borderId="0" xfId="0" applyNumberFormat="1" applyFont="1" applyFill="1" applyAlignment="1">
      <alignment horizontal="left"/>
    </xf>
    <xf numFmtId="2" fontId="7" fillId="0" borderId="0" xfId="0" applyNumberFormat="1" applyFont="1" applyFill="1" applyAlignment="1" quotePrefix="1">
      <alignment horizontal="left"/>
    </xf>
    <xf numFmtId="0" fontId="8" fillId="0" borderId="0" xfId="0" applyFont="1" applyFill="1" applyBorder="1" applyAlignment="1" quotePrefix="1">
      <alignment horizontal="center"/>
    </xf>
    <xf numFmtId="0" fontId="8" fillId="0" borderId="0" xfId="0" applyFont="1" applyFill="1" applyAlignment="1">
      <alignment horizontal="center"/>
    </xf>
    <xf numFmtId="15" fontId="7" fillId="0" borderId="0" xfId="0" applyNumberFormat="1" applyFont="1" applyFill="1" applyAlignment="1">
      <alignment horizontal="left"/>
    </xf>
    <xf numFmtId="15" fontId="7" fillId="0" borderId="0" xfId="0" applyNumberFormat="1" applyFont="1" applyFill="1" applyAlignment="1" quotePrefix="1">
      <alignment horizontal="left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9"/>
  <sheetViews>
    <sheetView tabSelected="1" view="pageLayout" zoomScaleNormal="90" zoomScaleSheetLayoutView="100" workbookViewId="0" topLeftCell="A1">
      <selection activeCell="F10" sqref="F10"/>
    </sheetView>
  </sheetViews>
  <sheetFormatPr defaultColWidth="9.140625" defaultRowHeight="12.75"/>
  <cols>
    <col min="1" max="1" width="1.8515625" style="19" customWidth="1"/>
    <col min="2" max="2" width="13.140625" style="2" customWidth="1"/>
    <col min="3" max="4" width="9.140625" style="2" customWidth="1"/>
    <col min="5" max="5" width="1.7109375" style="2" customWidth="1"/>
    <col min="6" max="6" width="13.7109375" style="2" customWidth="1"/>
    <col min="7" max="8" width="1.7109375" style="2" customWidth="1"/>
    <col min="9" max="9" width="13.7109375" style="2" customWidth="1"/>
    <col min="10" max="10" width="1.7109375" style="2" customWidth="1"/>
    <col min="11" max="11" width="13.7109375" style="2" customWidth="1"/>
    <col min="12" max="13" width="1.7109375" style="2" customWidth="1"/>
    <col min="14" max="14" width="13.7109375" style="2" customWidth="1"/>
    <col min="15" max="15" width="2.140625" style="2" customWidth="1"/>
    <col min="16" max="16" width="13.7109375" style="2" hidden="1" customWidth="1"/>
    <col min="17" max="18" width="1.7109375" style="2" hidden="1" customWidth="1"/>
    <col min="19" max="19" width="13.7109375" style="2" hidden="1" customWidth="1"/>
    <col min="20" max="21" width="13.7109375" style="92" hidden="1" customWidth="1"/>
    <col min="22" max="22" width="2.00390625" style="2" hidden="1" customWidth="1"/>
    <col min="23" max="16384" width="9.140625" style="2" customWidth="1"/>
  </cols>
  <sheetData>
    <row r="1" spans="1:21" ht="15">
      <c r="A1" s="1" t="s">
        <v>0</v>
      </c>
      <c r="N1" s="74"/>
      <c r="O1" s="74"/>
      <c r="S1" s="74"/>
      <c r="T1" s="91"/>
      <c r="U1" s="91"/>
    </row>
    <row r="2" ht="15">
      <c r="A2" s="1"/>
    </row>
    <row r="3" spans="1:17" ht="15">
      <c r="A3" s="1"/>
      <c r="K3" s="122"/>
      <c r="L3" s="123"/>
      <c r="P3" s="122"/>
      <c r="Q3" s="123"/>
    </row>
    <row r="4" ht="15">
      <c r="A4" s="3" t="s">
        <v>1</v>
      </c>
    </row>
    <row r="5" ht="15">
      <c r="A5" s="29" t="s">
        <v>122</v>
      </c>
    </row>
    <row r="6" ht="15">
      <c r="A6" s="1"/>
    </row>
    <row r="7" spans="1:23" ht="15">
      <c r="A7" s="1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93"/>
      <c r="U7" s="93"/>
      <c r="V7" s="4"/>
      <c r="W7" s="4"/>
    </row>
    <row r="8" spans="1:23" ht="15">
      <c r="A8" s="1"/>
      <c r="B8" s="4"/>
      <c r="C8" s="4"/>
      <c r="D8" s="4"/>
      <c r="E8" s="4"/>
      <c r="F8" s="121" t="s">
        <v>87</v>
      </c>
      <c r="G8" s="121"/>
      <c r="H8" s="121"/>
      <c r="I8" s="121"/>
      <c r="J8" s="4"/>
      <c r="K8" s="121" t="s">
        <v>86</v>
      </c>
      <c r="L8" s="121"/>
      <c r="M8" s="121"/>
      <c r="N8" s="121"/>
      <c r="O8" s="53"/>
      <c r="P8" s="121" t="s">
        <v>86</v>
      </c>
      <c r="Q8" s="121"/>
      <c r="R8" s="121"/>
      <c r="S8" s="121"/>
      <c r="T8" s="94"/>
      <c r="U8" s="94"/>
      <c r="V8" s="4"/>
      <c r="W8" s="4"/>
    </row>
    <row r="9" spans="1:23" ht="15">
      <c r="A9" s="5"/>
      <c r="B9" s="4"/>
      <c r="C9" s="4"/>
      <c r="D9" s="4"/>
      <c r="E9" s="4"/>
      <c r="F9" s="120" t="s">
        <v>135</v>
      </c>
      <c r="G9" s="120"/>
      <c r="H9" s="120"/>
      <c r="I9" s="120"/>
      <c r="J9" s="6"/>
      <c r="K9" s="120" t="s">
        <v>117</v>
      </c>
      <c r="L9" s="120"/>
      <c r="M9" s="120"/>
      <c r="N9" s="120"/>
      <c r="O9" s="112"/>
      <c r="P9" s="120" t="s">
        <v>109</v>
      </c>
      <c r="Q9" s="120"/>
      <c r="R9" s="120"/>
      <c r="S9" s="120"/>
      <c r="T9" s="95"/>
      <c r="U9" s="95"/>
      <c r="V9" s="4"/>
      <c r="W9" s="4"/>
    </row>
    <row r="10" spans="1:23" ht="15">
      <c r="A10" s="5"/>
      <c r="B10" s="4"/>
      <c r="C10" s="4"/>
      <c r="D10" s="4"/>
      <c r="E10" s="4"/>
      <c r="F10" s="51" t="s">
        <v>124</v>
      </c>
      <c r="G10" s="52"/>
      <c r="H10" s="52"/>
      <c r="I10" s="51" t="s">
        <v>95</v>
      </c>
      <c r="J10" s="7"/>
      <c r="K10" s="51" t="s">
        <v>118</v>
      </c>
      <c r="L10" s="52"/>
      <c r="M10" s="52"/>
      <c r="N10" s="51" t="s">
        <v>95</v>
      </c>
      <c r="O10" s="51"/>
      <c r="P10" s="51" t="s">
        <v>110</v>
      </c>
      <c r="Q10" s="52"/>
      <c r="R10" s="52"/>
      <c r="S10" s="51" t="s">
        <v>111</v>
      </c>
      <c r="T10" s="96" t="s">
        <v>102</v>
      </c>
      <c r="U10" s="96" t="s">
        <v>103</v>
      </c>
      <c r="V10" s="4"/>
      <c r="W10" s="4"/>
    </row>
    <row r="11" spans="1:24" ht="15">
      <c r="A11" s="5"/>
      <c r="B11" s="4"/>
      <c r="C11" s="4"/>
      <c r="D11" s="4"/>
      <c r="E11" s="4"/>
      <c r="F11" s="53" t="s">
        <v>3</v>
      </c>
      <c r="G11" s="53"/>
      <c r="H11" s="53"/>
      <c r="I11" s="53" t="s">
        <v>3</v>
      </c>
      <c r="J11" s="7"/>
      <c r="K11" s="53" t="s">
        <v>3</v>
      </c>
      <c r="L11" s="53"/>
      <c r="M11" s="53"/>
      <c r="N11" s="53" t="s">
        <v>3</v>
      </c>
      <c r="O11" s="53"/>
      <c r="P11" s="53" t="s">
        <v>3</v>
      </c>
      <c r="Q11" s="53"/>
      <c r="R11" s="53"/>
      <c r="S11" s="53" t="s">
        <v>3</v>
      </c>
      <c r="T11" s="94" t="s">
        <v>3</v>
      </c>
      <c r="U11" s="94" t="s">
        <v>3</v>
      </c>
      <c r="V11" s="4"/>
      <c r="W11" s="4"/>
      <c r="X11" s="4"/>
    </row>
    <row r="12" spans="1:24" ht="15">
      <c r="A12" s="5"/>
      <c r="B12" s="4"/>
      <c r="C12" s="4"/>
      <c r="D12" s="4"/>
      <c r="E12" s="4"/>
      <c r="F12" s="8"/>
      <c r="G12" s="8"/>
      <c r="H12" s="8"/>
      <c r="I12" s="8"/>
      <c r="J12" s="9"/>
      <c r="K12" s="8"/>
      <c r="L12" s="8"/>
      <c r="M12" s="8"/>
      <c r="N12" s="8"/>
      <c r="O12" s="8"/>
      <c r="P12" s="8"/>
      <c r="Q12" s="8"/>
      <c r="R12" s="8"/>
      <c r="S12" s="8"/>
      <c r="T12" s="97"/>
      <c r="U12" s="97"/>
      <c r="V12" s="4"/>
      <c r="W12" s="4"/>
      <c r="X12" s="4"/>
    </row>
    <row r="13" spans="1:24" ht="15">
      <c r="A13" s="10"/>
      <c r="B13" s="4" t="s">
        <v>4</v>
      </c>
      <c r="C13" s="4"/>
      <c r="D13" s="4"/>
      <c r="E13" s="11"/>
      <c r="F13" s="12">
        <v>30256</v>
      </c>
      <c r="G13" s="12"/>
      <c r="H13" s="12"/>
      <c r="I13" s="12">
        <v>26103</v>
      </c>
      <c r="J13" s="12"/>
      <c r="K13" s="12">
        <v>91386</v>
      </c>
      <c r="L13" s="12"/>
      <c r="M13" s="12"/>
      <c r="N13" s="12">
        <v>100088</v>
      </c>
      <c r="O13" s="12"/>
      <c r="P13" s="12">
        <v>30305</v>
      </c>
      <c r="Q13" s="12"/>
      <c r="R13" s="12"/>
      <c r="S13" s="12">
        <v>54238</v>
      </c>
      <c r="T13" s="98">
        <v>10293</v>
      </c>
      <c r="U13" s="98">
        <v>28589</v>
      </c>
      <c r="V13" s="11"/>
      <c r="W13" s="4"/>
      <c r="X13" s="11"/>
    </row>
    <row r="14" spans="1:24" ht="15">
      <c r="A14" s="10"/>
      <c r="B14" s="4" t="s">
        <v>5</v>
      </c>
      <c r="C14" s="4"/>
      <c r="D14" s="4"/>
      <c r="E14" s="11"/>
      <c r="F14" s="12">
        <v>-5480</v>
      </c>
      <c r="G14" s="12"/>
      <c r="H14" s="12"/>
      <c r="I14" s="12">
        <v>-26620</v>
      </c>
      <c r="J14" s="12"/>
      <c r="K14" s="12">
        <v>-60680</v>
      </c>
      <c r="L14" s="12"/>
      <c r="M14" s="12"/>
      <c r="N14" s="12">
        <v>-87225</v>
      </c>
      <c r="O14" s="12"/>
      <c r="P14" s="12">
        <v>-24071</v>
      </c>
      <c r="Q14" s="12"/>
      <c r="R14" s="12"/>
      <c r="S14" s="12">
        <v>-44806</v>
      </c>
      <c r="T14" s="98">
        <v>-7886</v>
      </c>
      <c r="U14" s="98">
        <v>-23272</v>
      </c>
      <c r="V14" s="11"/>
      <c r="W14" s="4"/>
      <c r="X14" s="11"/>
    </row>
    <row r="15" spans="1:24" ht="4.5" customHeight="1">
      <c r="A15" s="10"/>
      <c r="B15" s="4"/>
      <c r="C15" s="4"/>
      <c r="D15" s="4"/>
      <c r="E15" s="11"/>
      <c r="F15" s="13"/>
      <c r="G15" s="12"/>
      <c r="H15" s="12"/>
      <c r="I15" s="13"/>
      <c r="J15" s="12"/>
      <c r="K15" s="13"/>
      <c r="L15" s="12"/>
      <c r="M15" s="12"/>
      <c r="N15" s="13"/>
      <c r="O15" s="13"/>
      <c r="P15" s="13"/>
      <c r="Q15" s="12"/>
      <c r="R15" s="12"/>
      <c r="S15" s="13"/>
      <c r="T15" s="99"/>
      <c r="U15" s="99"/>
      <c r="V15" s="11"/>
      <c r="W15" s="4"/>
      <c r="X15" s="4"/>
    </row>
    <row r="16" spans="1:24" ht="15">
      <c r="A16" s="10"/>
      <c r="B16" s="9" t="s">
        <v>6</v>
      </c>
      <c r="C16" s="4"/>
      <c r="D16" s="4"/>
      <c r="E16" s="11"/>
      <c r="F16" s="12">
        <f>SUM(F13:F15)</f>
        <v>24776</v>
      </c>
      <c r="G16" s="12"/>
      <c r="H16" s="12"/>
      <c r="I16" s="12">
        <f>SUM(I13:I15)</f>
        <v>-517</v>
      </c>
      <c r="J16" s="12"/>
      <c r="K16" s="12">
        <f>SUM(K13:K15)</f>
        <v>30706</v>
      </c>
      <c r="L16" s="12"/>
      <c r="M16" s="12"/>
      <c r="N16" s="12">
        <f>N13+N14</f>
        <v>12863</v>
      </c>
      <c r="O16" s="12"/>
      <c r="P16" s="12">
        <f>SUM(P13:P15)</f>
        <v>6234</v>
      </c>
      <c r="Q16" s="12"/>
      <c r="R16" s="12"/>
      <c r="S16" s="12">
        <f>S13+S14</f>
        <v>9432</v>
      </c>
      <c r="T16" s="98">
        <f>SUM(T13:T15)</f>
        <v>2407</v>
      </c>
      <c r="U16" s="98">
        <f>U13+U14</f>
        <v>5317</v>
      </c>
      <c r="V16" s="12"/>
      <c r="W16" s="12"/>
      <c r="X16" s="11"/>
    </row>
    <row r="17" spans="1:24" ht="15">
      <c r="A17" s="10"/>
      <c r="B17" s="4"/>
      <c r="C17" s="4"/>
      <c r="D17" s="4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98"/>
      <c r="U17" s="98"/>
      <c r="V17" s="11"/>
      <c r="W17" s="4"/>
      <c r="X17" s="4"/>
    </row>
    <row r="18" spans="1:24" ht="15">
      <c r="A18" s="10"/>
      <c r="B18" s="14" t="s">
        <v>98</v>
      </c>
      <c r="C18" s="4"/>
      <c r="D18" s="4"/>
      <c r="E18" s="11"/>
      <c r="F18" s="12">
        <v>-20760</v>
      </c>
      <c r="G18" s="12"/>
      <c r="H18" s="12"/>
      <c r="I18" s="12">
        <v>1419</v>
      </c>
      <c r="J18" s="12"/>
      <c r="K18" s="12">
        <v>3678</v>
      </c>
      <c r="L18" s="12"/>
      <c r="M18" s="12"/>
      <c r="N18" s="12">
        <v>6821</v>
      </c>
      <c r="O18" s="12"/>
      <c r="P18" s="12">
        <v>22423</v>
      </c>
      <c r="Q18" s="12"/>
      <c r="R18" s="12"/>
      <c r="S18" s="12">
        <v>4140</v>
      </c>
      <c r="T18" s="98">
        <v>23011</v>
      </c>
      <c r="U18" s="98">
        <v>3952</v>
      </c>
      <c r="V18" s="11"/>
      <c r="W18" s="4"/>
      <c r="X18" s="11"/>
    </row>
    <row r="19" spans="1:24" ht="15">
      <c r="A19" s="10"/>
      <c r="B19" s="15" t="s">
        <v>58</v>
      </c>
      <c r="C19" s="4"/>
      <c r="D19" s="4"/>
      <c r="E19" s="11"/>
      <c r="F19" s="12">
        <v>-24293</v>
      </c>
      <c r="G19" s="12"/>
      <c r="H19" s="12"/>
      <c r="I19" s="12">
        <v>2642</v>
      </c>
      <c r="J19" s="12"/>
      <c r="K19" s="12">
        <v>-49112</v>
      </c>
      <c r="L19" s="12"/>
      <c r="M19" s="12"/>
      <c r="N19" s="12">
        <v>-8459</v>
      </c>
      <c r="O19" s="12"/>
      <c r="P19" s="12">
        <f>-11403+182</f>
        <v>-11221</v>
      </c>
      <c r="Q19" s="12"/>
      <c r="R19" s="12"/>
      <c r="S19" s="12">
        <v>-3890</v>
      </c>
      <c r="T19" s="98">
        <v>-5702</v>
      </c>
      <c r="U19" s="98">
        <v>-1855</v>
      </c>
      <c r="V19" s="11"/>
      <c r="W19" s="4"/>
      <c r="X19" s="11"/>
    </row>
    <row r="20" spans="1:24" ht="15">
      <c r="A20" s="10"/>
      <c r="B20" s="4" t="s">
        <v>7</v>
      </c>
      <c r="C20" s="4"/>
      <c r="D20" s="4"/>
      <c r="E20" s="11"/>
      <c r="F20" s="12">
        <v>-18713</v>
      </c>
      <c r="G20" s="12"/>
      <c r="H20" s="12"/>
      <c r="I20" s="12">
        <v>-33067</v>
      </c>
      <c r="J20" s="12"/>
      <c r="K20" s="12">
        <v>-31121</v>
      </c>
      <c r="L20" s="12"/>
      <c r="M20" s="12"/>
      <c r="N20" s="12">
        <v>-50773</v>
      </c>
      <c r="O20" s="12"/>
      <c r="P20" s="12">
        <f>-4952-2950</f>
        <v>-7902</v>
      </c>
      <c r="Q20" s="12"/>
      <c r="R20" s="12"/>
      <c r="S20" s="12">
        <v>-13832</v>
      </c>
      <c r="T20" s="98">
        <f>-1517-1490+118</f>
        <v>-2889</v>
      </c>
      <c r="U20" s="98">
        <v>-6511</v>
      </c>
      <c r="V20" s="11"/>
      <c r="W20" s="4"/>
      <c r="X20" s="11"/>
    </row>
    <row r="21" spans="1:24" ht="15">
      <c r="A21" s="10"/>
      <c r="B21" s="4" t="s">
        <v>49</v>
      </c>
      <c r="C21" s="4"/>
      <c r="D21" s="4"/>
      <c r="E21" s="11"/>
      <c r="F21" s="12">
        <v>-5310</v>
      </c>
      <c r="G21" s="12"/>
      <c r="H21" s="12"/>
      <c r="I21" s="12">
        <v>-1657</v>
      </c>
      <c r="J21" s="12"/>
      <c r="K21" s="12">
        <v>-10605</v>
      </c>
      <c r="L21" s="12"/>
      <c r="M21" s="12"/>
      <c r="N21" s="12">
        <v>-5875</v>
      </c>
      <c r="O21" s="12"/>
      <c r="P21" s="12">
        <v>-2539</v>
      </c>
      <c r="Q21" s="12"/>
      <c r="R21" s="12"/>
      <c r="S21" s="12">
        <v>-2582</v>
      </c>
      <c r="T21" s="98">
        <v>-1418</v>
      </c>
      <c r="U21" s="98">
        <v>-1196</v>
      </c>
      <c r="V21" s="11"/>
      <c r="W21" s="4"/>
      <c r="X21" s="11"/>
    </row>
    <row r="22" spans="1:24" ht="15">
      <c r="A22" s="10"/>
      <c r="B22" s="4" t="s">
        <v>114</v>
      </c>
      <c r="C22" s="4"/>
      <c r="D22" s="4"/>
      <c r="E22" s="11"/>
      <c r="F22" s="12">
        <v>0</v>
      </c>
      <c r="G22" s="12"/>
      <c r="H22" s="12"/>
      <c r="I22" s="12">
        <v>6507</v>
      </c>
      <c r="J22" s="12"/>
      <c r="K22" s="12">
        <v>0</v>
      </c>
      <c r="L22" s="12"/>
      <c r="M22" s="12"/>
      <c r="N22" s="12">
        <v>0</v>
      </c>
      <c r="O22" s="12"/>
      <c r="P22" s="12">
        <v>0</v>
      </c>
      <c r="Q22" s="12"/>
      <c r="R22" s="12"/>
      <c r="S22" s="12">
        <v>0</v>
      </c>
      <c r="T22" s="98">
        <v>0</v>
      </c>
      <c r="U22" s="98">
        <v>0</v>
      </c>
      <c r="V22" s="11"/>
      <c r="W22" s="4"/>
      <c r="X22" s="11"/>
    </row>
    <row r="23" spans="1:24" ht="15">
      <c r="A23" s="10"/>
      <c r="B23" s="4" t="s">
        <v>8</v>
      </c>
      <c r="C23" s="4"/>
      <c r="D23" s="4"/>
      <c r="E23" s="11"/>
      <c r="F23" s="12">
        <v>1537</v>
      </c>
      <c r="G23" s="12"/>
      <c r="H23" s="12"/>
      <c r="I23" s="12">
        <v>603</v>
      </c>
      <c r="J23" s="16"/>
      <c r="K23" s="16">
        <v>0</v>
      </c>
      <c r="L23" s="16"/>
      <c r="M23" s="16"/>
      <c r="N23" s="16">
        <v>-380</v>
      </c>
      <c r="O23" s="16"/>
      <c r="P23" s="16">
        <v>-967</v>
      </c>
      <c r="Q23" s="16"/>
      <c r="R23" s="16"/>
      <c r="S23" s="16">
        <v>-680</v>
      </c>
      <c r="T23" s="100">
        <v>-496</v>
      </c>
      <c r="U23" s="100">
        <v>-434</v>
      </c>
      <c r="V23" s="11"/>
      <c r="W23" s="4"/>
      <c r="X23" s="11"/>
    </row>
    <row r="24" spans="1:24" ht="15">
      <c r="A24" s="10"/>
      <c r="B24" s="4"/>
      <c r="C24" s="4"/>
      <c r="D24" s="4"/>
      <c r="E24" s="11"/>
      <c r="V24" s="11"/>
      <c r="W24" s="4"/>
      <c r="X24" s="11"/>
    </row>
    <row r="25" spans="1:24" ht="4.5" customHeight="1">
      <c r="A25" s="10"/>
      <c r="B25" s="14"/>
      <c r="C25" s="4"/>
      <c r="D25" s="4"/>
      <c r="E25" s="11"/>
      <c r="F25" s="13"/>
      <c r="G25" s="12"/>
      <c r="H25" s="12"/>
      <c r="I25" s="13"/>
      <c r="J25" s="12"/>
      <c r="K25" s="13"/>
      <c r="L25" s="12"/>
      <c r="M25" s="12"/>
      <c r="N25" s="13"/>
      <c r="O25" s="13"/>
      <c r="P25" s="13"/>
      <c r="Q25" s="12"/>
      <c r="R25" s="12"/>
      <c r="S25" s="13"/>
      <c r="T25" s="99"/>
      <c r="U25" s="99"/>
      <c r="V25" s="11"/>
      <c r="W25" s="4"/>
      <c r="X25" s="4"/>
    </row>
    <row r="26" spans="1:24" ht="15">
      <c r="A26" s="10"/>
      <c r="B26" s="46" t="s">
        <v>107</v>
      </c>
      <c r="C26" s="4"/>
      <c r="D26" s="4"/>
      <c r="E26" s="11"/>
      <c r="F26" s="12">
        <f>SUM(F16:F23)</f>
        <v>-42763</v>
      </c>
      <c r="G26" s="12"/>
      <c r="H26" s="12"/>
      <c r="I26" s="12">
        <f>SUM(I16:I23)</f>
        <v>-24070</v>
      </c>
      <c r="J26" s="12"/>
      <c r="K26" s="12">
        <f>SUM(K16:K23)</f>
        <v>-56454</v>
      </c>
      <c r="L26" s="12"/>
      <c r="M26" s="12"/>
      <c r="N26" s="12">
        <f>SUM(N16:N23)</f>
        <v>-45803</v>
      </c>
      <c r="O26" s="12"/>
      <c r="P26" s="12">
        <f>SUM(P16:P23)</f>
        <v>6028</v>
      </c>
      <c r="Q26" s="12"/>
      <c r="R26" s="12"/>
      <c r="S26" s="12">
        <f>SUM(S16:S23)</f>
        <v>-7412</v>
      </c>
      <c r="T26" s="98">
        <f>SUM(T16:T23)</f>
        <v>14913</v>
      </c>
      <c r="U26" s="98">
        <f>SUM(U16:U23)</f>
        <v>-727</v>
      </c>
      <c r="V26" s="12"/>
      <c r="W26" s="12"/>
      <c r="X26" s="11"/>
    </row>
    <row r="27" spans="1:24" ht="15">
      <c r="A27" s="10"/>
      <c r="B27" s="14"/>
      <c r="C27" s="4"/>
      <c r="D27" s="4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98"/>
      <c r="U27" s="98"/>
      <c r="V27" s="11"/>
      <c r="W27" s="4"/>
      <c r="X27" s="4"/>
    </row>
    <row r="28" spans="1:24" ht="15">
      <c r="A28" s="10"/>
      <c r="B28" s="4" t="s">
        <v>100</v>
      </c>
      <c r="C28" s="4"/>
      <c r="D28" s="4"/>
      <c r="E28" s="11"/>
      <c r="F28" s="12">
        <v>5056</v>
      </c>
      <c r="G28" s="12"/>
      <c r="H28" s="12"/>
      <c r="I28" s="12">
        <v>-231</v>
      </c>
      <c r="J28" s="12"/>
      <c r="K28" s="12">
        <v>-254</v>
      </c>
      <c r="L28" s="12"/>
      <c r="M28" s="12"/>
      <c r="N28" s="12">
        <v>-359</v>
      </c>
      <c r="O28" s="12"/>
      <c r="P28" s="12">
        <v>-5597</v>
      </c>
      <c r="Q28" s="12"/>
      <c r="R28" s="12"/>
      <c r="S28" s="12">
        <v>-84</v>
      </c>
      <c r="T28" s="98">
        <v>-5222</v>
      </c>
      <c r="U28" s="98">
        <v>-47</v>
      </c>
      <c r="V28" s="11"/>
      <c r="W28" s="4"/>
      <c r="X28" s="11"/>
    </row>
    <row r="29" spans="1:24" ht="4.5" customHeight="1">
      <c r="A29" s="10"/>
      <c r="B29" s="4"/>
      <c r="C29" s="4"/>
      <c r="D29" s="4"/>
      <c r="E29" s="11"/>
      <c r="F29" s="13"/>
      <c r="G29" s="12"/>
      <c r="H29" s="12"/>
      <c r="I29" s="13"/>
      <c r="J29" s="12"/>
      <c r="K29" s="13"/>
      <c r="L29" s="12"/>
      <c r="M29" s="12"/>
      <c r="N29" s="13"/>
      <c r="O29" s="13"/>
      <c r="P29" s="13"/>
      <c r="Q29" s="12"/>
      <c r="R29" s="12"/>
      <c r="S29" s="13"/>
      <c r="T29" s="99"/>
      <c r="U29" s="99"/>
      <c r="V29" s="11"/>
      <c r="W29" s="4"/>
      <c r="X29" s="4"/>
    </row>
    <row r="30" spans="1:24" ht="15">
      <c r="A30" s="10"/>
      <c r="C30" s="4"/>
      <c r="D30" s="4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98"/>
      <c r="U30" s="98"/>
      <c r="V30" s="12"/>
      <c r="W30" s="12"/>
      <c r="X30" s="11"/>
    </row>
    <row r="31" spans="1:24" ht="15.75" thickBot="1">
      <c r="A31" s="10"/>
      <c r="B31" s="46" t="s">
        <v>108</v>
      </c>
      <c r="C31" s="4"/>
      <c r="D31" s="4"/>
      <c r="E31" s="11"/>
      <c r="F31" s="77">
        <f>SUM(F26:F28)</f>
        <v>-37707</v>
      </c>
      <c r="G31" s="12"/>
      <c r="H31" s="12"/>
      <c r="I31" s="77">
        <f>SUM(I26:I28)</f>
        <v>-24301</v>
      </c>
      <c r="J31" s="12"/>
      <c r="K31" s="77">
        <f>SUM(K26:K29)</f>
        <v>-56708</v>
      </c>
      <c r="L31" s="12"/>
      <c r="M31" s="12"/>
      <c r="N31" s="77">
        <f>N26+N28</f>
        <v>-46162</v>
      </c>
      <c r="O31" s="77"/>
      <c r="P31" s="77">
        <f>SUM(P26:P29)</f>
        <v>431</v>
      </c>
      <c r="Q31" s="12"/>
      <c r="R31" s="12"/>
      <c r="S31" s="77">
        <f>S26+S28</f>
        <v>-7496</v>
      </c>
      <c r="T31" s="101">
        <f>SUM(T26:T28)</f>
        <v>9691</v>
      </c>
      <c r="U31" s="101">
        <f>U26+U28</f>
        <v>-774</v>
      </c>
      <c r="V31" s="11"/>
      <c r="W31" s="4"/>
      <c r="X31" s="4"/>
    </row>
    <row r="32" spans="1:24" ht="15.75" thickTop="1">
      <c r="A32" s="10"/>
      <c r="B32" s="46"/>
      <c r="C32" s="4"/>
      <c r="D32" s="4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98"/>
      <c r="U32" s="98"/>
      <c r="V32" s="11"/>
      <c r="W32" s="4"/>
      <c r="X32" s="4"/>
    </row>
    <row r="33" spans="1:24" ht="15">
      <c r="A33" s="10"/>
      <c r="B33" s="46"/>
      <c r="C33" s="4"/>
      <c r="D33" s="4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98"/>
      <c r="U33" s="98"/>
      <c r="V33" s="11"/>
      <c r="W33" s="4"/>
      <c r="X33" s="4"/>
    </row>
    <row r="34" spans="1:24" ht="15">
      <c r="A34" s="10"/>
      <c r="B34" s="46" t="s">
        <v>50</v>
      </c>
      <c r="C34" s="4"/>
      <c r="D34" s="4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98"/>
      <c r="U34" s="98"/>
      <c r="V34" s="11"/>
      <c r="W34" s="4"/>
      <c r="X34" s="4"/>
    </row>
    <row r="35" spans="1:24" ht="15">
      <c r="A35" s="10"/>
      <c r="B35" s="15" t="s">
        <v>51</v>
      </c>
      <c r="C35" s="4"/>
      <c r="D35" s="4"/>
      <c r="E35" s="11"/>
      <c r="F35" s="12">
        <v>-37737</v>
      </c>
      <c r="G35" s="12"/>
      <c r="H35" s="12"/>
      <c r="I35" s="12">
        <v>-24239</v>
      </c>
      <c r="J35" s="12"/>
      <c r="K35" s="12">
        <v>-56646</v>
      </c>
      <c r="L35" s="12"/>
      <c r="M35" s="12"/>
      <c r="N35" s="12">
        <v>-46107</v>
      </c>
      <c r="O35" s="12"/>
      <c r="P35" s="12">
        <f>P38-P36</f>
        <v>340</v>
      </c>
      <c r="Q35" s="12"/>
      <c r="R35" s="12"/>
      <c r="S35" s="12">
        <v>-7495</v>
      </c>
      <c r="T35" s="98">
        <f>T38-T36</f>
        <v>9750</v>
      </c>
      <c r="U35" s="98">
        <v>-784</v>
      </c>
      <c r="V35" s="11"/>
      <c r="W35" s="4"/>
      <c r="X35" s="4"/>
    </row>
    <row r="36" spans="1:24" ht="15">
      <c r="A36" s="10"/>
      <c r="B36" s="4" t="s">
        <v>9</v>
      </c>
      <c r="C36" s="4"/>
      <c r="D36" s="4"/>
      <c r="E36" s="11"/>
      <c r="F36" s="12">
        <v>30</v>
      </c>
      <c r="G36" s="12"/>
      <c r="H36" s="12"/>
      <c r="I36" s="12">
        <v>-62</v>
      </c>
      <c r="J36" s="12"/>
      <c r="K36" s="12">
        <v>-62</v>
      </c>
      <c r="L36" s="12"/>
      <c r="M36" s="12"/>
      <c r="N36" s="12">
        <v>-55</v>
      </c>
      <c r="O36" s="12"/>
      <c r="P36" s="12">
        <v>91</v>
      </c>
      <c r="Q36" s="12"/>
      <c r="R36" s="12"/>
      <c r="S36" s="12">
        <v>-1</v>
      </c>
      <c r="T36" s="98">
        <v>-59</v>
      </c>
      <c r="U36" s="98">
        <v>10</v>
      </c>
      <c r="V36" s="11"/>
      <c r="W36" s="4"/>
      <c r="X36" s="4"/>
    </row>
    <row r="37" spans="1:24" ht="4.5" customHeight="1">
      <c r="A37" s="10"/>
      <c r="B37" s="15"/>
      <c r="C37" s="4"/>
      <c r="D37" s="4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98"/>
      <c r="U37" s="98"/>
      <c r="V37" s="11"/>
      <c r="W37" s="4"/>
      <c r="X37" s="4"/>
    </row>
    <row r="38" spans="1:24" ht="16.5" thickBot="1">
      <c r="A38" s="10"/>
      <c r="B38" s="46"/>
      <c r="C38" s="4"/>
      <c r="D38" s="4"/>
      <c r="E38" s="11"/>
      <c r="F38" s="17">
        <f>F31</f>
        <v>-37707</v>
      </c>
      <c r="G38" s="12"/>
      <c r="H38" s="12"/>
      <c r="I38" s="17">
        <f>SUM(I35:I37)</f>
        <v>-24301</v>
      </c>
      <c r="J38" s="12"/>
      <c r="K38" s="17">
        <f>K31</f>
        <v>-56708</v>
      </c>
      <c r="L38" s="12"/>
      <c r="M38" s="12"/>
      <c r="N38" s="17">
        <f>N35+N36</f>
        <v>-46162</v>
      </c>
      <c r="O38" s="17"/>
      <c r="P38" s="17">
        <f>P31</f>
        <v>431</v>
      </c>
      <c r="Q38" s="12"/>
      <c r="R38" s="12"/>
      <c r="S38" s="17">
        <f>S35+S36</f>
        <v>-7496</v>
      </c>
      <c r="T38" s="102">
        <f>T31</f>
        <v>9691</v>
      </c>
      <c r="U38" s="102">
        <f>U35+U36</f>
        <v>-774</v>
      </c>
      <c r="V38" s="11"/>
      <c r="W38" s="4"/>
      <c r="X38" s="4"/>
    </row>
    <row r="39" spans="1:24" ht="15.75" thickTop="1">
      <c r="A39" s="10"/>
      <c r="B39" s="14"/>
      <c r="C39" s="4"/>
      <c r="D39" s="4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98"/>
      <c r="U39" s="98"/>
      <c r="V39" s="11"/>
      <c r="W39" s="4"/>
      <c r="X39" s="4"/>
    </row>
    <row r="40" spans="1:24" ht="15">
      <c r="A40" s="10"/>
      <c r="B40" s="46" t="s">
        <v>52</v>
      </c>
      <c r="C40" s="4"/>
      <c r="D40" s="4"/>
      <c r="E40" s="11"/>
      <c r="F40" s="108" t="s">
        <v>128</v>
      </c>
      <c r="G40" s="12"/>
      <c r="H40" s="12"/>
      <c r="I40" s="108" t="s">
        <v>128</v>
      </c>
      <c r="J40" s="12"/>
      <c r="K40" s="108" t="s">
        <v>128</v>
      </c>
      <c r="L40" s="12"/>
      <c r="M40" s="12"/>
      <c r="N40" s="108" t="s">
        <v>128</v>
      </c>
      <c r="O40" s="108"/>
      <c r="P40" s="108" t="s">
        <v>113</v>
      </c>
      <c r="Q40" s="12"/>
      <c r="R40" s="12"/>
      <c r="S40" s="108" t="s">
        <v>113</v>
      </c>
      <c r="T40" s="98"/>
      <c r="U40" s="98"/>
      <c r="V40" s="11"/>
      <c r="W40" s="4"/>
      <c r="X40" s="4"/>
    </row>
    <row r="41" spans="1:24" ht="15">
      <c r="A41" s="10"/>
      <c r="B41" s="46" t="s">
        <v>53</v>
      </c>
      <c r="C41" s="4"/>
      <c r="D41" s="4"/>
      <c r="E41" s="1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98"/>
      <c r="U41" s="98"/>
      <c r="V41" s="11"/>
      <c r="W41" s="4"/>
      <c r="X41" s="4"/>
    </row>
    <row r="42" spans="1:24" ht="14.25" customHeight="1">
      <c r="A42" s="10"/>
      <c r="B42" s="14"/>
      <c r="C42" s="4"/>
      <c r="D42" s="4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98"/>
      <c r="U42" s="98"/>
      <c r="V42" s="11"/>
      <c r="W42" s="4"/>
      <c r="X42" s="4"/>
    </row>
    <row r="43" spans="1:24" ht="12" customHeight="1">
      <c r="A43" s="10"/>
      <c r="B43" s="14"/>
      <c r="C43" s="4"/>
      <c r="D43" s="4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98"/>
      <c r="U43" s="98"/>
      <c r="V43" s="11"/>
      <c r="W43" s="4"/>
      <c r="X43" s="4"/>
    </row>
    <row r="44" spans="1:24" ht="16.5" thickBot="1">
      <c r="A44" s="10"/>
      <c r="B44" s="15" t="s">
        <v>112</v>
      </c>
      <c r="C44" s="4"/>
      <c r="D44" s="4"/>
      <c r="E44" s="11"/>
      <c r="F44" s="109">
        <v>-37</v>
      </c>
      <c r="G44" s="71"/>
      <c r="H44" s="71"/>
      <c r="I44" s="109">
        <v>-23.76</v>
      </c>
      <c r="J44" s="71"/>
      <c r="K44" s="109">
        <v>-55.54</v>
      </c>
      <c r="L44" s="71"/>
      <c r="M44" s="71"/>
      <c r="N44" s="109">
        <v>-45.2</v>
      </c>
      <c r="O44" s="109"/>
      <c r="P44" s="109" t="e">
        <f>#REF!</f>
        <v>#REF!</v>
      </c>
      <c r="Q44" s="71"/>
      <c r="R44" s="71"/>
      <c r="S44" s="109" t="e">
        <f>#REF!</f>
        <v>#REF!</v>
      </c>
      <c r="T44" s="103" t="e">
        <f>#REF!</f>
        <v>#REF!</v>
      </c>
      <c r="U44" s="103">
        <v>-9.09</v>
      </c>
      <c r="V44" s="11"/>
      <c r="W44" s="4"/>
      <c r="X44" s="4"/>
    </row>
    <row r="45" spans="1:24" ht="15.75" thickTop="1">
      <c r="A45" s="10"/>
      <c r="B45" s="15" t="s">
        <v>129</v>
      </c>
      <c r="C45" s="4"/>
      <c r="D45" s="4"/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98"/>
      <c r="U45" s="98"/>
      <c r="V45" s="11"/>
      <c r="W45" s="4"/>
      <c r="X45" s="4"/>
    </row>
    <row r="46" spans="1:23" ht="15">
      <c r="A46" s="5"/>
      <c r="B46" s="4"/>
      <c r="C46" s="4"/>
      <c r="D46" s="4"/>
      <c r="E46" s="4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04"/>
      <c r="U46" s="104"/>
      <c r="V46" s="4"/>
      <c r="W46" s="4"/>
    </row>
    <row r="47" spans="2:23" ht="15">
      <c r="B47" s="124" t="s">
        <v>59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05"/>
      <c r="U47" s="105"/>
      <c r="V47" s="4"/>
      <c r="W47" s="4"/>
    </row>
    <row r="48" spans="2:23" ht="15">
      <c r="B48" s="124" t="s">
        <v>131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05"/>
      <c r="U48" s="105"/>
      <c r="V48" s="4"/>
      <c r="W48" s="4"/>
    </row>
    <row r="49" spans="2:23" ht="15">
      <c r="B49" s="119" t="s">
        <v>10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06"/>
      <c r="U49" s="106"/>
      <c r="V49" s="4"/>
      <c r="W49" s="4"/>
    </row>
    <row r="50" spans="1:23" ht="15">
      <c r="A50" s="5"/>
      <c r="B50" s="4"/>
      <c r="C50" s="4"/>
      <c r="D50" s="4"/>
      <c r="E50" s="4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04"/>
      <c r="U50" s="104"/>
      <c r="V50" s="4"/>
      <c r="W50" s="4"/>
    </row>
    <row r="51" spans="1:23" ht="15">
      <c r="A51" s="5"/>
      <c r="B51" s="4"/>
      <c r="C51" s="4"/>
      <c r="D51" s="4"/>
      <c r="E51" s="4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04"/>
      <c r="U51" s="104"/>
      <c r="V51" s="4"/>
      <c r="W51" s="4"/>
    </row>
    <row r="52" spans="1:23" ht="15">
      <c r="A52" s="5"/>
      <c r="B52" s="4"/>
      <c r="C52" s="4"/>
      <c r="D52" s="4"/>
      <c r="E52" s="4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04"/>
      <c r="U52" s="104"/>
      <c r="V52" s="4"/>
      <c r="W52" s="4"/>
    </row>
    <row r="53" spans="1:23" ht="15">
      <c r="A53" s="5"/>
      <c r="B53" s="4"/>
      <c r="C53" s="4"/>
      <c r="D53" s="4"/>
      <c r="E53" s="4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04"/>
      <c r="U53" s="104"/>
      <c r="V53" s="4"/>
      <c r="W53" s="4"/>
    </row>
    <row r="54" spans="1:23" ht="15">
      <c r="A54" s="5"/>
      <c r="B54" s="4"/>
      <c r="C54" s="4"/>
      <c r="D54" s="4"/>
      <c r="E54" s="4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04"/>
      <c r="U54" s="104"/>
      <c r="V54" s="4"/>
      <c r="W54" s="4"/>
    </row>
    <row r="55" spans="6:21" ht="15"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107"/>
      <c r="U55" s="107"/>
    </row>
    <row r="56" spans="6:21" ht="15"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107"/>
      <c r="U56" s="107"/>
    </row>
    <row r="57" spans="6:21" ht="15"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107"/>
      <c r="U57" s="107"/>
    </row>
    <row r="58" spans="6:21" ht="15"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107"/>
      <c r="U58" s="107"/>
    </row>
    <row r="59" spans="6:21" ht="15"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107"/>
      <c r="U59" s="107"/>
    </row>
    <row r="60" spans="6:21" ht="15"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107"/>
      <c r="U60" s="107"/>
    </row>
    <row r="61" spans="6:21" ht="15"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107"/>
      <c r="U61" s="107"/>
    </row>
    <row r="62" spans="6:21" ht="15"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107"/>
      <c r="U62" s="107"/>
    </row>
    <row r="63" spans="6:21" ht="15"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107"/>
      <c r="U63" s="107"/>
    </row>
    <row r="64" spans="6:21" ht="15"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107"/>
      <c r="U64" s="107"/>
    </row>
    <row r="65" spans="6:21" ht="15"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107"/>
      <c r="U65" s="107"/>
    </row>
    <row r="66" spans="6:21" ht="15"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107"/>
      <c r="U66" s="107"/>
    </row>
    <row r="67" spans="6:21" ht="15"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107"/>
      <c r="U67" s="107"/>
    </row>
    <row r="68" spans="6:21" ht="15"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107"/>
      <c r="U68" s="107"/>
    </row>
    <row r="69" spans="6:21" ht="15"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107"/>
      <c r="U69" s="107"/>
    </row>
    <row r="70" spans="6:21" ht="15"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107"/>
      <c r="U70" s="107"/>
    </row>
    <row r="71" spans="6:21" ht="15"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107"/>
      <c r="U71" s="107"/>
    </row>
    <row r="72" spans="6:21" ht="15"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107"/>
      <c r="U72" s="107"/>
    </row>
    <row r="73" spans="6:21" ht="15"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107"/>
      <c r="U73" s="107"/>
    </row>
    <row r="74" spans="6:21" ht="15"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107"/>
      <c r="U74" s="107"/>
    </row>
    <row r="75" spans="6:21" ht="15"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107"/>
      <c r="U75" s="107"/>
    </row>
    <row r="76" spans="6:21" ht="15"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107"/>
      <c r="U76" s="107"/>
    </row>
    <row r="77" spans="6:21" ht="15"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107"/>
      <c r="U77" s="107"/>
    </row>
    <row r="78" spans="6:21" ht="15"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107"/>
      <c r="U78" s="107"/>
    </row>
    <row r="79" spans="6:21" ht="15"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107"/>
      <c r="U79" s="107"/>
    </row>
    <row r="80" spans="6:21" ht="15"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107"/>
      <c r="U80" s="107"/>
    </row>
    <row r="81" spans="6:21" ht="15"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107"/>
      <c r="U81" s="107"/>
    </row>
    <row r="82" spans="6:21" ht="15"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107"/>
      <c r="U82" s="107"/>
    </row>
    <row r="83" spans="6:21" ht="15"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107"/>
      <c r="U83" s="107"/>
    </row>
    <row r="84" spans="6:21" ht="15"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107"/>
      <c r="U84" s="107"/>
    </row>
    <row r="85" spans="6:21" ht="15"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107"/>
      <c r="U85" s="107"/>
    </row>
    <row r="86" spans="6:21" ht="15"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107"/>
      <c r="U86" s="107"/>
    </row>
    <row r="87" spans="6:21" ht="15"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107"/>
      <c r="U87" s="107"/>
    </row>
    <row r="88" spans="6:21" ht="15"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107"/>
      <c r="U88" s="107"/>
    </row>
    <row r="89" spans="6:21" ht="15"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107"/>
      <c r="U89" s="107"/>
    </row>
    <row r="90" spans="6:21" ht="15"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107"/>
      <c r="U90" s="107"/>
    </row>
    <row r="91" spans="6:21" ht="15"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107"/>
      <c r="U91" s="107"/>
    </row>
    <row r="92" spans="6:21" ht="15"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107"/>
      <c r="U92" s="107"/>
    </row>
    <row r="93" spans="6:21" ht="15"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107"/>
      <c r="U93" s="107"/>
    </row>
    <row r="94" spans="6:21" ht="15"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107"/>
      <c r="U94" s="107"/>
    </row>
    <row r="95" spans="6:21" ht="15"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107"/>
      <c r="U95" s="107"/>
    </row>
    <row r="96" spans="6:21" ht="15"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107"/>
      <c r="U96" s="107"/>
    </row>
    <row r="97" spans="6:21" ht="15"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107"/>
      <c r="U97" s="107"/>
    </row>
    <row r="98" spans="6:21" ht="15"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107"/>
      <c r="U98" s="107"/>
    </row>
    <row r="99" spans="6:21" ht="15"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107"/>
      <c r="U99" s="107"/>
    </row>
    <row r="100" spans="6:21" ht="15"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107"/>
      <c r="U100" s="107"/>
    </row>
    <row r="101" spans="6:21" ht="15"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107"/>
      <c r="U101" s="107"/>
    </row>
    <row r="102" spans="6:21" ht="15"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107"/>
      <c r="U102" s="107"/>
    </row>
    <row r="103" spans="6:21" ht="15"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107"/>
      <c r="U103" s="107"/>
    </row>
    <row r="104" spans="6:21" ht="15"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107"/>
      <c r="U104" s="107"/>
    </row>
    <row r="105" spans="6:21" ht="15"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107"/>
      <c r="U105" s="107"/>
    </row>
    <row r="106" spans="6:21" ht="15"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107"/>
      <c r="U106" s="107"/>
    </row>
    <row r="107" spans="6:21" ht="15"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107"/>
      <c r="U107" s="107"/>
    </row>
    <row r="108" spans="6:21" ht="15"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107"/>
      <c r="U108" s="107"/>
    </row>
    <row r="109" spans="6:21" ht="15"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107"/>
      <c r="U109" s="107"/>
    </row>
    <row r="110" spans="6:21" ht="15"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107"/>
      <c r="U110" s="107"/>
    </row>
    <row r="111" spans="6:21" ht="15"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107"/>
      <c r="U111" s="107"/>
    </row>
    <row r="112" spans="6:21" ht="15"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107"/>
      <c r="U112" s="107"/>
    </row>
    <row r="113" spans="6:21" ht="15"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107"/>
      <c r="U113" s="107"/>
    </row>
    <row r="114" spans="6:21" ht="15"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107"/>
      <c r="U114" s="107"/>
    </row>
    <row r="115" spans="6:21" ht="15"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107"/>
      <c r="U115" s="107"/>
    </row>
    <row r="116" spans="6:21" ht="15"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107"/>
      <c r="U116" s="107"/>
    </row>
    <row r="117" spans="6:21" ht="15"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107"/>
      <c r="U117" s="107"/>
    </row>
    <row r="118" spans="6:21" ht="15"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107"/>
      <c r="U118" s="107"/>
    </row>
    <row r="119" spans="6:21" ht="15"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107"/>
      <c r="U119" s="107"/>
    </row>
    <row r="120" spans="6:21" ht="15"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107"/>
      <c r="U120" s="107"/>
    </row>
    <row r="121" spans="6:21" ht="15"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107"/>
      <c r="U121" s="107"/>
    </row>
    <row r="122" spans="6:21" ht="15"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107"/>
      <c r="U122" s="107"/>
    </row>
    <row r="123" spans="6:21" ht="15"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107"/>
      <c r="U123" s="107"/>
    </row>
    <row r="124" spans="6:21" ht="15"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107"/>
      <c r="U124" s="107"/>
    </row>
    <row r="125" spans="6:21" ht="15"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107"/>
      <c r="U125" s="107"/>
    </row>
    <row r="126" spans="6:21" ht="15"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107"/>
      <c r="U126" s="107"/>
    </row>
    <row r="127" spans="6:21" ht="15"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107"/>
      <c r="U127" s="107"/>
    </row>
    <row r="128" spans="6:21" ht="15"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107"/>
      <c r="U128" s="107"/>
    </row>
    <row r="129" spans="6:21" ht="15"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107"/>
      <c r="U129" s="107"/>
    </row>
    <row r="130" spans="6:21" ht="15"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107"/>
      <c r="U130" s="107"/>
    </row>
    <row r="131" spans="6:21" ht="15"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107"/>
      <c r="U131" s="107"/>
    </row>
    <row r="132" spans="6:21" ht="15"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107"/>
      <c r="U132" s="107"/>
    </row>
    <row r="133" spans="6:21" ht="15"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107"/>
      <c r="U133" s="107"/>
    </row>
    <row r="134" spans="6:21" ht="15"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107"/>
      <c r="U134" s="107"/>
    </row>
    <row r="135" spans="6:21" ht="15"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107"/>
      <c r="U135" s="107"/>
    </row>
    <row r="136" spans="6:21" ht="15"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107"/>
      <c r="U136" s="107"/>
    </row>
    <row r="137" spans="6:21" ht="15"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107"/>
      <c r="U137" s="107"/>
    </row>
    <row r="138" spans="6:21" ht="15"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107"/>
      <c r="U138" s="107"/>
    </row>
    <row r="139" spans="6:21" ht="15"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107"/>
      <c r="U139" s="107"/>
    </row>
    <row r="140" spans="6:21" ht="15"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107"/>
      <c r="U140" s="107"/>
    </row>
    <row r="141" spans="6:21" ht="15"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107"/>
      <c r="U141" s="107"/>
    </row>
    <row r="142" spans="6:21" ht="15"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107"/>
      <c r="U142" s="107"/>
    </row>
    <row r="143" spans="6:21" ht="15"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107"/>
      <c r="U143" s="107"/>
    </row>
    <row r="144" spans="6:21" ht="15"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107"/>
      <c r="U144" s="107"/>
    </row>
    <row r="145" spans="6:21" ht="15"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107"/>
      <c r="U145" s="107"/>
    </row>
    <row r="146" spans="6:21" ht="15"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107"/>
      <c r="U146" s="107"/>
    </row>
    <row r="147" spans="6:21" ht="15"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107"/>
      <c r="U147" s="107"/>
    </row>
    <row r="148" spans="6:21" ht="15"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107"/>
      <c r="U148" s="107"/>
    </row>
    <row r="149" spans="6:21" ht="15"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107"/>
      <c r="U149" s="107"/>
    </row>
    <row r="150" spans="6:21" ht="15"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107"/>
      <c r="U150" s="107"/>
    </row>
    <row r="151" spans="6:21" ht="15"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107"/>
      <c r="U151" s="107"/>
    </row>
    <row r="152" spans="6:21" ht="15"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107"/>
      <c r="U152" s="107"/>
    </row>
    <row r="153" spans="6:21" ht="15"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107"/>
      <c r="U153" s="107"/>
    </row>
    <row r="154" spans="6:21" ht="15"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107"/>
      <c r="U154" s="107"/>
    </row>
    <row r="155" spans="6:21" ht="15"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107"/>
      <c r="U155" s="107"/>
    </row>
    <row r="156" spans="6:21" ht="15"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107"/>
      <c r="U156" s="107"/>
    </row>
    <row r="157" spans="6:21" ht="15"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107"/>
      <c r="U157" s="107"/>
    </row>
    <row r="158" spans="6:21" ht="15"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107"/>
      <c r="U158" s="107"/>
    </row>
    <row r="159" spans="6:21" ht="15"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107"/>
      <c r="U159" s="107"/>
    </row>
    <row r="160" spans="6:21" ht="15"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107"/>
      <c r="U160" s="107"/>
    </row>
    <row r="161" spans="6:21" ht="15"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107"/>
      <c r="U161" s="107"/>
    </row>
    <row r="162" spans="6:21" ht="15"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107"/>
      <c r="U162" s="107"/>
    </row>
    <row r="163" spans="6:21" ht="15"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107"/>
      <c r="U163" s="107"/>
    </row>
    <row r="164" spans="6:21" ht="15"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107"/>
      <c r="U164" s="107"/>
    </row>
    <row r="165" spans="6:21" ht="15"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107"/>
      <c r="U165" s="107"/>
    </row>
    <row r="166" spans="6:21" ht="15"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107"/>
      <c r="U166" s="107"/>
    </row>
    <row r="167" spans="6:21" ht="15"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107"/>
      <c r="U167" s="107"/>
    </row>
    <row r="168" spans="6:21" ht="15"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107"/>
      <c r="U168" s="107"/>
    </row>
    <row r="169" spans="6:21" ht="15"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107"/>
      <c r="U169" s="107"/>
    </row>
    <row r="170" spans="6:21" ht="15"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107"/>
      <c r="U170" s="107"/>
    </row>
    <row r="171" spans="6:21" ht="15"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107"/>
      <c r="U171" s="107"/>
    </row>
    <row r="172" spans="6:21" ht="15"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107"/>
      <c r="U172" s="107"/>
    </row>
    <row r="173" spans="6:21" ht="15"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107"/>
      <c r="U173" s="107"/>
    </row>
    <row r="174" spans="6:21" ht="15"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107"/>
      <c r="U174" s="107"/>
    </row>
    <row r="175" spans="6:21" ht="15"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107"/>
      <c r="U175" s="107"/>
    </row>
    <row r="176" spans="6:21" ht="15"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107"/>
      <c r="U176" s="107"/>
    </row>
    <row r="177" spans="6:21" ht="15"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107"/>
      <c r="U177" s="107"/>
    </row>
    <row r="178" spans="6:21" ht="15"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107"/>
      <c r="U178" s="107"/>
    </row>
    <row r="179" spans="6:21" ht="15"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107"/>
      <c r="U179" s="107"/>
    </row>
    <row r="180" spans="6:21" ht="15"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107"/>
      <c r="U180" s="107"/>
    </row>
    <row r="181" spans="6:21" ht="15"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107"/>
      <c r="U181" s="107"/>
    </row>
    <row r="182" spans="6:21" ht="15"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107"/>
      <c r="U182" s="107"/>
    </row>
    <row r="183" spans="6:21" ht="15"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107"/>
      <c r="U183" s="107"/>
    </row>
    <row r="184" spans="6:21" ht="15"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107"/>
      <c r="U184" s="107"/>
    </row>
    <row r="185" spans="6:21" ht="15"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107"/>
      <c r="U185" s="107"/>
    </row>
    <row r="186" spans="6:21" ht="15"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107"/>
      <c r="U186" s="107"/>
    </row>
    <row r="187" spans="6:21" ht="15"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107"/>
      <c r="U187" s="107"/>
    </row>
    <row r="188" spans="6:21" ht="15"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107"/>
      <c r="U188" s="107"/>
    </row>
    <row r="189" spans="6:21" ht="15"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107"/>
      <c r="U189" s="107"/>
    </row>
    <row r="190" spans="6:21" ht="15"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107"/>
      <c r="U190" s="107"/>
    </row>
    <row r="191" spans="6:21" ht="15"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107"/>
      <c r="U191" s="107"/>
    </row>
    <row r="192" spans="6:21" ht="15"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107"/>
      <c r="U192" s="107"/>
    </row>
    <row r="193" spans="6:21" ht="15"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107"/>
      <c r="U193" s="107"/>
    </row>
    <row r="194" spans="6:21" ht="15"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107"/>
      <c r="U194" s="107"/>
    </row>
    <row r="195" spans="6:21" ht="15"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107"/>
      <c r="U195" s="107"/>
    </row>
    <row r="196" spans="6:21" ht="15"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107"/>
      <c r="U196" s="107"/>
    </row>
    <row r="197" spans="6:21" ht="15"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107"/>
      <c r="U197" s="107"/>
    </row>
    <row r="198" spans="6:21" ht="15"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107"/>
      <c r="U198" s="107"/>
    </row>
    <row r="199" spans="6:21" ht="15"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107"/>
      <c r="U199" s="107"/>
    </row>
    <row r="200" spans="6:21" ht="15"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107"/>
      <c r="U200" s="107"/>
    </row>
    <row r="201" spans="6:21" ht="15"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107"/>
      <c r="U201" s="107"/>
    </row>
    <row r="202" spans="6:21" ht="15"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107"/>
      <c r="U202" s="107"/>
    </row>
    <row r="203" spans="6:21" ht="15"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107"/>
      <c r="U203" s="107"/>
    </row>
    <row r="204" spans="6:21" ht="15"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107"/>
      <c r="U204" s="107"/>
    </row>
    <row r="205" spans="6:21" ht="15"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107"/>
      <c r="U205" s="107"/>
    </row>
    <row r="206" spans="6:21" ht="15"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107"/>
      <c r="U206" s="107"/>
    </row>
    <row r="207" spans="6:21" ht="15"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107"/>
      <c r="U207" s="107"/>
    </row>
    <row r="208" spans="6:21" ht="15"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107"/>
      <c r="U208" s="107"/>
    </row>
    <row r="209" spans="6:21" ht="15"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107"/>
      <c r="U209" s="107"/>
    </row>
    <row r="210" spans="6:21" ht="15"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107"/>
      <c r="U210" s="107"/>
    </row>
    <row r="211" spans="6:21" ht="15"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107"/>
      <c r="U211" s="107"/>
    </row>
    <row r="212" spans="6:21" ht="15"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107"/>
      <c r="U212" s="107"/>
    </row>
    <row r="213" spans="6:21" ht="15"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107"/>
      <c r="U213" s="107"/>
    </row>
    <row r="214" spans="6:21" ht="15"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107"/>
      <c r="U214" s="107"/>
    </row>
    <row r="215" spans="6:21" ht="15"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107"/>
      <c r="U215" s="107"/>
    </row>
    <row r="216" spans="6:21" ht="15"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107"/>
      <c r="U216" s="107"/>
    </row>
    <row r="217" spans="6:21" ht="15"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107"/>
      <c r="U217" s="107"/>
    </row>
    <row r="218" spans="6:21" ht="15"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107"/>
      <c r="U218" s="107"/>
    </row>
    <row r="219" spans="6:21" ht="15"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107"/>
      <c r="U219" s="107"/>
    </row>
    <row r="220" spans="6:21" ht="15"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107"/>
      <c r="U220" s="107"/>
    </row>
    <row r="221" spans="6:21" ht="15"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107"/>
      <c r="U221" s="107"/>
    </row>
    <row r="222" spans="6:21" ht="15"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107"/>
      <c r="U222" s="107"/>
    </row>
    <row r="223" spans="6:21" ht="15"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107"/>
      <c r="U223" s="107"/>
    </row>
    <row r="224" spans="6:21" ht="15"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107"/>
      <c r="U224" s="107"/>
    </row>
    <row r="225" spans="6:21" ht="15"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107"/>
      <c r="U225" s="107"/>
    </row>
    <row r="226" spans="6:21" ht="15"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107"/>
      <c r="U226" s="107"/>
    </row>
    <row r="227" spans="6:21" ht="15"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107"/>
      <c r="U227" s="107"/>
    </row>
    <row r="228" spans="6:21" ht="15"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107"/>
      <c r="U228" s="107"/>
    </row>
    <row r="229" spans="6:21" ht="15"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107"/>
      <c r="U229" s="107"/>
    </row>
    <row r="230" spans="6:21" ht="15"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107"/>
      <c r="U230" s="107"/>
    </row>
    <row r="231" spans="6:21" ht="15"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107"/>
      <c r="U231" s="107"/>
    </row>
    <row r="232" spans="6:21" ht="15"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107"/>
      <c r="U232" s="107"/>
    </row>
    <row r="233" spans="6:21" ht="15"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107"/>
      <c r="U233" s="107"/>
    </row>
    <row r="234" spans="6:21" ht="15"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107"/>
      <c r="U234" s="107"/>
    </row>
    <row r="235" spans="6:21" ht="15"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107"/>
      <c r="U235" s="107"/>
    </row>
    <row r="236" spans="6:21" ht="15"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107"/>
      <c r="U236" s="107"/>
    </row>
    <row r="237" spans="6:21" ht="15"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107"/>
      <c r="U237" s="107"/>
    </row>
    <row r="238" spans="6:21" ht="15"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107"/>
      <c r="U238" s="107"/>
    </row>
    <row r="239" spans="6:21" ht="15"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107"/>
      <c r="U239" s="107"/>
    </row>
    <row r="240" spans="6:21" ht="15"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107"/>
      <c r="U240" s="107"/>
    </row>
    <row r="241" spans="6:21" ht="15"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107"/>
      <c r="U241" s="107"/>
    </row>
    <row r="242" spans="6:21" ht="15"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107"/>
      <c r="U242" s="107"/>
    </row>
    <row r="243" spans="6:21" ht="15"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107"/>
      <c r="U243" s="107"/>
    </row>
    <row r="244" spans="6:21" ht="15"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107"/>
      <c r="U244" s="107"/>
    </row>
    <row r="245" spans="6:21" ht="15"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107"/>
      <c r="U245" s="107"/>
    </row>
    <row r="246" spans="6:21" ht="15"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107"/>
      <c r="U246" s="107"/>
    </row>
    <row r="247" spans="6:21" ht="15"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107"/>
      <c r="U247" s="107"/>
    </row>
    <row r="248" spans="6:21" ht="15"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107"/>
      <c r="U248" s="107"/>
    </row>
    <row r="249" spans="6:21" ht="15"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107"/>
      <c r="U249" s="107"/>
    </row>
    <row r="250" spans="6:21" ht="15"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107"/>
      <c r="U250" s="107"/>
    </row>
    <row r="251" spans="6:21" ht="15"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107"/>
      <c r="U251" s="107"/>
    </row>
    <row r="252" spans="6:21" ht="15"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107"/>
      <c r="U252" s="107"/>
    </row>
    <row r="253" spans="6:21" ht="15"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107"/>
      <c r="U253" s="107"/>
    </row>
    <row r="254" spans="6:21" ht="15"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107"/>
      <c r="U254" s="107"/>
    </row>
    <row r="255" spans="6:21" ht="15"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107"/>
      <c r="U255" s="107"/>
    </row>
    <row r="256" spans="6:21" ht="15"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107"/>
      <c r="U256" s="107"/>
    </row>
    <row r="257" spans="6:21" ht="15"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107"/>
      <c r="U257" s="107"/>
    </row>
    <row r="258" spans="6:21" ht="15"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107"/>
      <c r="U258" s="107"/>
    </row>
    <row r="259" spans="6:21" ht="15"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107"/>
      <c r="U259" s="107"/>
    </row>
  </sheetData>
  <sheetProtection/>
  <mergeCells count="11">
    <mergeCell ref="P3:Q3"/>
    <mergeCell ref="B47:S47"/>
    <mergeCell ref="B48:S48"/>
    <mergeCell ref="K3:L3"/>
    <mergeCell ref="B49:S49"/>
    <mergeCell ref="F9:I9"/>
    <mergeCell ref="P9:S9"/>
    <mergeCell ref="P8:S8"/>
    <mergeCell ref="F8:I8"/>
    <mergeCell ref="K8:N8"/>
    <mergeCell ref="K9:N9"/>
  </mergeCells>
  <printOptions horizontalCentered="1"/>
  <pageMargins left="0" right="0" top="0.5118110236220472" bottom="0" header="0" footer="0"/>
  <pageSetup horizontalDpi="300" verticalDpi="3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zoomScale="80" zoomScaleNormal="80" zoomScaleSheetLayoutView="100" zoomScalePageLayoutView="0" workbookViewId="0" topLeftCell="A1">
      <pane xSplit="6" ySplit="9" topLeftCell="G45" activePane="bottomRight" state="frozen"/>
      <selection pane="topLeft" activeCell="B52" sqref="B52:S52"/>
      <selection pane="topRight" activeCell="B52" sqref="B52:S52"/>
      <selection pane="bottomLeft" activeCell="B52" sqref="B52:S52"/>
      <selection pane="bottomRight" activeCell="A67" sqref="A67:J67"/>
    </sheetView>
  </sheetViews>
  <sheetFormatPr defaultColWidth="9.140625" defaultRowHeight="12.75"/>
  <cols>
    <col min="1" max="1" width="5.140625" style="19" customWidth="1"/>
    <col min="2" max="2" width="2.7109375" style="2" customWidth="1"/>
    <col min="3" max="6" width="9.140625" style="2" customWidth="1"/>
    <col min="7" max="7" width="5.421875" style="2" customWidth="1"/>
    <col min="8" max="8" width="13.7109375" style="21" customWidth="1"/>
    <col min="9" max="9" width="9.00390625" style="2" customWidth="1"/>
    <col min="10" max="10" width="13.7109375" style="19" customWidth="1"/>
    <col min="11" max="16384" width="9.140625" style="2" customWidth="1"/>
  </cols>
  <sheetData>
    <row r="1" ht="15">
      <c r="A1" s="1" t="s">
        <v>0</v>
      </c>
    </row>
    <row r="2" ht="15">
      <c r="A2" s="1"/>
    </row>
    <row r="3" ht="15">
      <c r="A3" s="22" t="s">
        <v>11</v>
      </c>
    </row>
    <row r="4" ht="15">
      <c r="A4" s="26" t="s">
        <v>119</v>
      </c>
    </row>
    <row r="5" ht="15">
      <c r="A5" s="26"/>
    </row>
    <row r="6" spans="1:10" ht="15">
      <c r="A6" s="42" t="s">
        <v>2</v>
      </c>
      <c r="H6" s="23" t="s">
        <v>42</v>
      </c>
      <c r="I6" s="24"/>
      <c r="J6" s="23" t="s">
        <v>42</v>
      </c>
    </row>
    <row r="7" spans="1:10" ht="15">
      <c r="A7" s="126"/>
      <c r="B7" s="127"/>
      <c r="C7" s="127"/>
      <c r="H7" s="25" t="s">
        <v>118</v>
      </c>
      <c r="I7" s="24"/>
      <c r="J7" s="25" t="s">
        <v>95</v>
      </c>
    </row>
    <row r="8" spans="8:10" ht="15">
      <c r="H8" s="23" t="s">
        <v>12</v>
      </c>
      <c r="I8" s="24"/>
      <c r="J8" s="23" t="s">
        <v>12</v>
      </c>
    </row>
    <row r="9" spans="8:10" ht="15">
      <c r="H9" s="23" t="s">
        <v>13</v>
      </c>
      <c r="I9" s="24"/>
      <c r="J9" s="23" t="s">
        <v>14</v>
      </c>
    </row>
    <row r="10" spans="1:10" ht="15">
      <c r="A10" s="26" t="s">
        <v>56</v>
      </c>
      <c r="H10" s="23"/>
      <c r="I10" s="24"/>
      <c r="J10" s="23"/>
    </row>
    <row r="11" spans="1:10" ht="15">
      <c r="A11" s="26" t="s">
        <v>67</v>
      </c>
      <c r="J11" s="21"/>
    </row>
    <row r="12" spans="1:10" ht="15">
      <c r="A12" s="2" t="s">
        <v>15</v>
      </c>
      <c r="H12" s="81">
        <v>31170</v>
      </c>
      <c r="J12" s="27">
        <v>35980</v>
      </c>
    </row>
    <row r="13" spans="1:10" ht="15">
      <c r="A13" s="2" t="s">
        <v>60</v>
      </c>
      <c r="H13" s="81">
        <v>1712</v>
      </c>
      <c r="J13" s="27">
        <v>1712</v>
      </c>
    </row>
    <row r="14" spans="1:10" ht="15">
      <c r="A14" s="28" t="s">
        <v>48</v>
      </c>
      <c r="B14" s="28"/>
      <c r="H14" s="81">
        <v>123897</v>
      </c>
      <c r="J14" s="27">
        <v>120264</v>
      </c>
    </row>
    <row r="15" spans="1:10" ht="15">
      <c r="A15" s="29" t="s">
        <v>90</v>
      </c>
      <c r="H15" s="82">
        <v>227</v>
      </c>
      <c r="J15" s="27">
        <v>234</v>
      </c>
    </row>
    <row r="16" spans="1:10" ht="15">
      <c r="A16" s="2" t="s">
        <v>16</v>
      </c>
      <c r="H16" s="83">
        <v>276</v>
      </c>
      <c r="I16" s="4"/>
      <c r="J16" s="31">
        <v>10522</v>
      </c>
    </row>
    <row r="17" spans="1:10" ht="15">
      <c r="A17" s="29" t="s">
        <v>61</v>
      </c>
      <c r="H17" s="82">
        <v>0</v>
      </c>
      <c r="J17" s="27">
        <v>0</v>
      </c>
    </row>
    <row r="18" spans="1:10" ht="15">
      <c r="A18" s="29" t="s">
        <v>91</v>
      </c>
      <c r="H18" s="82">
        <v>62</v>
      </c>
      <c r="J18" s="27">
        <v>0</v>
      </c>
    </row>
    <row r="19" spans="8:10" ht="15">
      <c r="H19" s="84">
        <f>SUM(H12:H18)</f>
        <v>157344</v>
      </c>
      <c r="J19" s="30">
        <f>SUM(J12:J18)</f>
        <v>168712</v>
      </c>
    </row>
    <row r="20" spans="1:10" ht="15">
      <c r="A20" s="26" t="s">
        <v>68</v>
      </c>
      <c r="B20" s="28"/>
      <c r="H20" s="82"/>
      <c r="J20" s="21"/>
    </row>
    <row r="21" spans="1:10" ht="15">
      <c r="A21" s="28" t="s">
        <v>62</v>
      </c>
      <c r="C21" s="28"/>
      <c r="H21" s="83">
        <v>35381</v>
      </c>
      <c r="J21" s="31">
        <v>30113</v>
      </c>
    </row>
    <row r="22" spans="1:10" ht="15">
      <c r="A22" s="2" t="s">
        <v>17</v>
      </c>
      <c r="H22" s="83">
        <v>806</v>
      </c>
      <c r="J22" s="31">
        <v>885</v>
      </c>
    </row>
    <row r="23" spans="1:10" ht="15">
      <c r="A23" s="2" t="s">
        <v>63</v>
      </c>
      <c r="B23" s="43"/>
      <c r="H23" s="83">
        <v>43660</v>
      </c>
      <c r="J23" s="31">
        <v>102988</v>
      </c>
    </row>
    <row r="24" spans="1:10" ht="15">
      <c r="A24" s="2" t="s">
        <v>64</v>
      </c>
      <c r="B24" s="43"/>
      <c r="H24" s="83">
        <v>33298</v>
      </c>
      <c r="J24" s="31">
        <v>12086</v>
      </c>
    </row>
    <row r="25" spans="1:10" ht="15">
      <c r="A25" s="28" t="s">
        <v>18</v>
      </c>
      <c r="C25" s="28"/>
      <c r="H25" s="83">
        <v>8210</v>
      </c>
      <c r="J25" s="31">
        <v>11480</v>
      </c>
    </row>
    <row r="26" spans="1:10" ht="15">
      <c r="A26" s="28" t="s">
        <v>19</v>
      </c>
      <c r="C26" s="28"/>
      <c r="H26" s="85">
        <v>3148</v>
      </c>
      <c r="J26" s="31">
        <v>3347</v>
      </c>
    </row>
    <row r="27" spans="8:11" ht="15">
      <c r="H27" s="86">
        <f>SUM(H21:H26)</f>
        <v>124503</v>
      </c>
      <c r="J27" s="76">
        <f>SUM(J21:J26)</f>
        <v>160899</v>
      </c>
      <c r="K27" s="4"/>
    </row>
    <row r="28" spans="8:11" ht="15">
      <c r="H28" s="83"/>
      <c r="J28" s="31"/>
      <c r="K28" s="4"/>
    </row>
    <row r="29" spans="1:10" ht="15">
      <c r="A29" s="29" t="s">
        <v>101</v>
      </c>
      <c r="B29" s="28"/>
      <c r="H29" s="82">
        <v>0</v>
      </c>
      <c r="J29" s="27">
        <v>1919</v>
      </c>
    </row>
    <row r="30" spans="8:10" ht="15">
      <c r="H30" s="83"/>
      <c r="J30" s="31"/>
    </row>
    <row r="31" spans="1:12" ht="15.75" thickBot="1">
      <c r="A31" s="26" t="s">
        <v>54</v>
      </c>
      <c r="H31" s="87">
        <f>H19+H27+H29</f>
        <v>281847</v>
      </c>
      <c r="I31" s="4"/>
      <c r="J31" s="47">
        <f>J19+J27+J29</f>
        <v>331530</v>
      </c>
      <c r="L31" s="110"/>
    </row>
    <row r="32" spans="8:10" ht="15">
      <c r="H32" s="83"/>
      <c r="J32" s="31"/>
    </row>
    <row r="33" spans="1:10" ht="15">
      <c r="A33" s="26" t="s">
        <v>55</v>
      </c>
      <c r="H33" s="82"/>
      <c r="J33" s="21"/>
    </row>
    <row r="34" spans="1:10" ht="15">
      <c r="A34" s="26" t="s">
        <v>69</v>
      </c>
      <c r="H34" s="82"/>
      <c r="J34" s="21"/>
    </row>
    <row r="35" spans="1:10" ht="15">
      <c r="A35" s="2" t="s">
        <v>20</v>
      </c>
      <c r="H35" s="81">
        <v>102000</v>
      </c>
      <c r="J35" s="27">
        <v>102000</v>
      </c>
    </row>
    <row r="36" spans="1:12" ht="15">
      <c r="A36" s="2" t="s">
        <v>84</v>
      </c>
      <c r="H36" s="81">
        <v>4839</v>
      </c>
      <c r="J36" s="27">
        <v>5236</v>
      </c>
      <c r="L36" s="34"/>
    </row>
    <row r="37" spans="1:12" ht="15">
      <c r="A37" s="2" t="s">
        <v>74</v>
      </c>
      <c r="H37" s="81">
        <v>-88412</v>
      </c>
      <c r="J37" s="27">
        <v>-31766</v>
      </c>
      <c r="L37" s="34"/>
    </row>
    <row r="38" spans="1:12" ht="15">
      <c r="A38" s="2"/>
      <c r="H38" s="86">
        <f>SUM(H35:H37)</f>
        <v>18427</v>
      </c>
      <c r="J38" s="76">
        <f>SUM(J35:J37)</f>
        <v>75470</v>
      </c>
      <c r="L38" s="110"/>
    </row>
    <row r="39" spans="1:14" ht="15">
      <c r="A39" s="1" t="s">
        <v>22</v>
      </c>
      <c r="H39" s="81">
        <v>1297</v>
      </c>
      <c r="J39" s="27">
        <v>1859</v>
      </c>
      <c r="L39" s="34"/>
      <c r="N39" s="34"/>
    </row>
    <row r="40" spans="1:10" ht="15">
      <c r="A40" s="26" t="s">
        <v>70</v>
      </c>
      <c r="H40" s="84">
        <f>SUM(H38:H39)</f>
        <v>19724</v>
      </c>
      <c r="J40" s="30">
        <f>SUM(J38:J39)</f>
        <v>77329</v>
      </c>
    </row>
    <row r="41" spans="8:16" ht="15">
      <c r="H41" s="81"/>
      <c r="J41" s="32"/>
      <c r="P41" s="111"/>
    </row>
    <row r="42" spans="1:10" ht="15">
      <c r="A42" s="26" t="s">
        <v>71</v>
      </c>
      <c r="H42" s="81"/>
      <c r="J42" s="32"/>
    </row>
    <row r="43" spans="1:10" ht="15">
      <c r="A43" s="29" t="s">
        <v>104</v>
      </c>
      <c r="H43" s="81">
        <v>0</v>
      </c>
      <c r="J43" s="78">
        <v>7222</v>
      </c>
    </row>
    <row r="44" spans="1:10" ht="15">
      <c r="A44" s="2" t="s">
        <v>92</v>
      </c>
      <c r="H44" s="81">
        <v>0</v>
      </c>
      <c r="J44" s="27">
        <v>500</v>
      </c>
    </row>
    <row r="45" spans="1:10" ht="15">
      <c r="A45" s="2" t="s">
        <v>93</v>
      </c>
      <c r="H45" s="81">
        <v>0</v>
      </c>
      <c r="J45" s="88">
        <v>0</v>
      </c>
    </row>
    <row r="46" spans="1:10" ht="15">
      <c r="A46" s="2" t="s">
        <v>99</v>
      </c>
      <c r="H46" s="81">
        <v>54</v>
      </c>
      <c r="J46" s="27">
        <v>38</v>
      </c>
    </row>
    <row r="47" spans="3:10" ht="15">
      <c r="C47" s="28"/>
      <c r="H47" s="84">
        <f>SUM(H43:H46)</f>
        <v>54</v>
      </c>
      <c r="J47" s="30">
        <f>SUM(J43:J46)</f>
        <v>7760</v>
      </c>
    </row>
    <row r="48" spans="1:10" ht="15">
      <c r="A48" s="26" t="s">
        <v>72</v>
      </c>
      <c r="B48" s="28"/>
      <c r="H48" s="82"/>
      <c r="J48" s="21"/>
    </row>
    <row r="49" spans="1:10" ht="15">
      <c r="A49" s="29" t="s">
        <v>104</v>
      </c>
      <c r="B49" s="28"/>
      <c r="H49" s="89">
        <v>28963</v>
      </c>
      <c r="J49" s="79">
        <v>11313</v>
      </c>
    </row>
    <row r="50" spans="1:13" ht="15">
      <c r="A50" s="2" t="s">
        <v>94</v>
      </c>
      <c r="H50" s="83">
        <v>12194</v>
      </c>
      <c r="J50" s="31">
        <f>70276-2152-27123</f>
        <v>41001</v>
      </c>
      <c r="M50" s="34"/>
    </row>
    <row r="51" spans="1:10" ht="15">
      <c r="A51" s="2" t="s">
        <v>65</v>
      </c>
      <c r="H51" s="83">
        <v>72731</v>
      </c>
      <c r="J51" s="31">
        <v>123822</v>
      </c>
    </row>
    <row r="52" spans="1:10" ht="15">
      <c r="A52" s="2" t="s">
        <v>66</v>
      </c>
      <c r="H52" s="83">
        <v>43344</v>
      </c>
      <c r="J52" s="31">
        <v>32988</v>
      </c>
    </row>
    <row r="53" spans="1:14" ht="15">
      <c r="A53" s="2" t="s">
        <v>92</v>
      </c>
      <c r="H53" s="83">
        <v>874</v>
      </c>
      <c r="J53" s="31">
        <v>2152</v>
      </c>
      <c r="L53" s="90"/>
      <c r="M53" s="34"/>
      <c r="N53" s="34"/>
    </row>
    <row r="54" spans="1:13" ht="15">
      <c r="A54" s="2" t="s">
        <v>130</v>
      </c>
      <c r="H54" s="83">
        <v>96670</v>
      </c>
      <c r="J54" s="31">
        <v>27123</v>
      </c>
      <c r="M54" s="34"/>
    </row>
    <row r="55" spans="1:10" ht="15">
      <c r="A55" s="2" t="s">
        <v>47</v>
      </c>
      <c r="H55" s="83">
        <v>7293</v>
      </c>
      <c r="J55" s="31">
        <v>8042</v>
      </c>
    </row>
    <row r="56" spans="8:13" ht="15">
      <c r="H56" s="84">
        <f>SUM(H49:H55)</f>
        <v>262069</v>
      </c>
      <c r="J56" s="30">
        <f>SUM(J49:J55)</f>
        <v>246441</v>
      </c>
      <c r="M56" s="34"/>
    </row>
    <row r="57" spans="8:10" ht="15">
      <c r="H57" s="85"/>
      <c r="J57" s="45"/>
    </row>
    <row r="58" spans="1:10" ht="15">
      <c r="A58" s="26" t="s">
        <v>73</v>
      </c>
      <c r="H58" s="85">
        <f>H47+H56</f>
        <v>262123</v>
      </c>
      <c r="J58" s="45">
        <f>J47+J56</f>
        <v>254201</v>
      </c>
    </row>
    <row r="59" spans="8:10" ht="15">
      <c r="H59" s="83"/>
      <c r="J59" s="31"/>
    </row>
    <row r="60" spans="1:10" ht="15.75" thickBot="1">
      <c r="A60" s="26" t="s">
        <v>57</v>
      </c>
      <c r="H60" s="87">
        <f>H58+H40</f>
        <v>281847</v>
      </c>
      <c r="J60" s="47">
        <f>J58+J40</f>
        <v>331530</v>
      </c>
    </row>
    <row r="61" spans="8:10" ht="15">
      <c r="H61" s="83">
        <f>H31-H60</f>
        <v>0</v>
      </c>
      <c r="J61" s="31">
        <f>J31-J60</f>
        <v>0</v>
      </c>
    </row>
    <row r="62" spans="1:10" s="1" customFormat="1" ht="14.25">
      <c r="A62" s="22" t="s">
        <v>115</v>
      </c>
      <c r="H62" s="115"/>
      <c r="J62" s="116"/>
    </row>
    <row r="63" spans="1:10" s="1" customFormat="1" ht="15" thickBot="1">
      <c r="A63" s="22" t="s">
        <v>116</v>
      </c>
      <c r="H63" s="117">
        <v>0.18</v>
      </c>
      <c r="J63" s="118">
        <v>0.74</v>
      </c>
    </row>
    <row r="64" spans="8:10" ht="15">
      <c r="H64" s="83"/>
      <c r="J64" s="31"/>
    </row>
    <row r="65" spans="1:10" ht="15">
      <c r="A65" s="125" t="s">
        <v>43</v>
      </c>
      <c r="B65" s="125"/>
      <c r="C65" s="125"/>
      <c r="D65" s="125"/>
      <c r="E65" s="125"/>
      <c r="F65" s="125"/>
      <c r="G65" s="125"/>
      <c r="H65" s="125"/>
      <c r="I65" s="125"/>
      <c r="J65" s="125"/>
    </row>
    <row r="66" spans="1:10" ht="15">
      <c r="A66" s="125" t="s">
        <v>132</v>
      </c>
      <c r="B66" s="125"/>
      <c r="C66" s="125"/>
      <c r="D66" s="125"/>
      <c r="E66" s="125"/>
      <c r="F66" s="125"/>
      <c r="G66" s="125"/>
      <c r="H66" s="125"/>
      <c r="I66" s="125"/>
      <c r="J66" s="125"/>
    </row>
    <row r="67" spans="1:10" ht="15">
      <c r="A67" s="119" t="s">
        <v>44</v>
      </c>
      <c r="B67" s="119"/>
      <c r="C67" s="119"/>
      <c r="D67" s="119"/>
      <c r="E67" s="119"/>
      <c r="F67" s="119"/>
      <c r="G67" s="119"/>
      <c r="H67" s="119"/>
      <c r="I67" s="119"/>
      <c r="J67" s="119"/>
    </row>
  </sheetData>
  <sheetProtection/>
  <mergeCells count="4">
    <mergeCell ref="A65:J65"/>
    <mergeCell ref="A66:J66"/>
    <mergeCell ref="A67:J67"/>
    <mergeCell ref="A7:C7"/>
  </mergeCells>
  <printOptions horizontalCentered="1"/>
  <pageMargins left="0" right="0" top="0.35" bottom="0" header="0" footer="0"/>
  <pageSetup firstPageNumber="2" useFirstPageNumber="1" horizontalDpi="300" verticalDpi="300"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="90" zoomScaleNormal="90" zoomScalePageLayoutView="0" workbookViewId="0" topLeftCell="A1">
      <selection activeCell="A24" sqref="A24"/>
    </sheetView>
  </sheetViews>
  <sheetFormatPr defaultColWidth="8.8515625" defaultRowHeight="12.75"/>
  <cols>
    <col min="1" max="2" width="8.8515625" style="2" customWidth="1"/>
    <col min="3" max="3" width="5.57421875" style="2" customWidth="1"/>
    <col min="4" max="4" width="1.7109375" style="2" customWidth="1"/>
    <col min="5" max="5" width="10.7109375" style="2" customWidth="1"/>
    <col min="6" max="6" width="2.140625" style="2" customWidth="1"/>
    <col min="7" max="7" width="11.7109375" style="2" customWidth="1"/>
    <col min="8" max="8" width="2.00390625" style="2" customWidth="1"/>
    <col min="9" max="9" width="11.7109375" style="2" customWidth="1"/>
    <col min="10" max="10" width="2.00390625" style="20" customWidth="1"/>
    <col min="11" max="11" width="10.421875" style="20" customWidth="1"/>
    <col min="12" max="12" width="2.00390625" style="20" customWidth="1"/>
    <col min="13" max="13" width="10.28125" style="20" customWidth="1"/>
    <col min="14" max="14" width="2.00390625" style="20" customWidth="1"/>
    <col min="15" max="15" width="9.140625" style="20" customWidth="1"/>
    <col min="16" max="18" width="8.8515625" style="20" customWidth="1"/>
    <col min="19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2" t="s">
        <v>24</v>
      </c>
    </row>
    <row r="5" ht="15">
      <c r="A5" s="2" t="s">
        <v>122</v>
      </c>
    </row>
    <row r="7" ht="15">
      <c r="A7" s="1" t="s">
        <v>2</v>
      </c>
    </row>
    <row r="10" spans="5:16" ht="15">
      <c r="E10" s="24"/>
      <c r="F10" s="24"/>
      <c r="G10" s="24"/>
      <c r="H10" s="24"/>
      <c r="I10" s="24"/>
      <c r="J10" s="49"/>
      <c r="K10" s="49"/>
      <c r="L10" s="49"/>
      <c r="M10" s="49"/>
      <c r="N10" s="49"/>
      <c r="O10" s="49"/>
      <c r="P10" s="49"/>
    </row>
    <row r="11" spans="5:16" ht="15">
      <c r="E11" s="24"/>
      <c r="F11" s="24"/>
      <c r="G11" s="24"/>
      <c r="H11" s="24"/>
      <c r="I11" s="24"/>
      <c r="J11" s="49"/>
      <c r="K11" s="49"/>
      <c r="L11" s="49"/>
      <c r="M11" s="2"/>
      <c r="N11" s="23"/>
      <c r="O11" s="2"/>
      <c r="P11" s="49"/>
    </row>
    <row r="12" spans="5:16" ht="15">
      <c r="E12" s="128" t="s">
        <v>85</v>
      </c>
      <c r="F12" s="128"/>
      <c r="G12" s="128"/>
      <c r="H12" s="128"/>
      <c r="I12" s="128"/>
      <c r="J12" s="128"/>
      <c r="K12" s="128"/>
      <c r="L12" s="49"/>
      <c r="M12" s="2"/>
      <c r="N12" s="23"/>
      <c r="O12" s="2"/>
      <c r="P12" s="49"/>
    </row>
    <row r="13" spans="5:16" ht="15">
      <c r="E13" s="24"/>
      <c r="F13" s="24"/>
      <c r="G13" s="24"/>
      <c r="H13" s="24"/>
      <c r="I13" s="24"/>
      <c r="J13" s="49"/>
      <c r="K13" s="49"/>
      <c r="L13" s="49"/>
      <c r="M13" s="49"/>
      <c r="N13" s="49"/>
      <c r="O13" s="49"/>
      <c r="P13" s="49"/>
    </row>
    <row r="14" spans="5:16" ht="15">
      <c r="E14" s="24"/>
      <c r="F14" s="24"/>
      <c r="G14" s="50" t="s">
        <v>80</v>
      </c>
      <c r="H14" s="24"/>
      <c r="I14" s="50" t="s">
        <v>79</v>
      </c>
      <c r="J14" s="49"/>
      <c r="K14" s="49"/>
      <c r="L14" s="49"/>
      <c r="M14" s="49"/>
      <c r="N14" s="49"/>
      <c r="O14" s="49"/>
      <c r="P14" s="49"/>
    </row>
    <row r="15" spans="5:16" ht="15">
      <c r="E15" s="48" t="s">
        <v>25</v>
      </c>
      <c r="F15" s="24"/>
      <c r="G15" s="48" t="s">
        <v>77</v>
      </c>
      <c r="H15" s="48"/>
      <c r="I15" s="48" t="s">
        <v>26</v>
      </c>
      <c r="J15" s="23"/>
      <c r="K15" s="23"/>
      <c r="L15" s="23"/>
      <c r="M15" s="23" t="s">
        <v>81</v>
      </c>
      <c r="N15" s="49"/>
      <c r="O15" s="23" t="s">
        <v>28</v>
      </c>
      <c r="P15" s="49"/>
    </row>
    <row r="16" spans="4:16" ht="15">
      <c r="D16" s="4"/>
      <c r="E16" s="57" t="s">
        <v>27</v>
      </c>
      <c r="F16" s="55"/>
      <c r="G16" s="57" t="s">
        <v>21</v>
      </c>
      <c r="H16" s="54"/>
      <c r="I16" s="57" t="s">
        <v>78</v>
      </c>
      <c r="J16" s="56"/>
      <c r="K16" s="58" t="s">
        <v>28</v>
      </c>
      <c r="L16" s="23"/>
      <c r="M16" s="59" t="s">
        <v>82</v>
      </c>
      <c r="N16" s="49"/>
      <c r="O16" s="59" t="s">
        <v>83</v>
      </c>
      <c r="P16" s="49"/>
    </row>
    <row r="17" spans="5:16" ht="15">
      <c r="E17" s="48" t="s">
        <v>29</v>
      </c>
      <c r="F17" s="24"/>
      <c r="G17" s="48" t="s">
        <v>29</v>
      </c>
      <c r="H17" s="24"/>
      <c r="I17" s="48" t="s">
        <v>29</v>
      </c>
      <c r="J17" s="49"/>
      <c r="K17" s="23" t="s">
        <v>29</v>
      </c>
      <c r="L17" s="49"/>
      <c r="M17" s="23" t="s">
        <v>29</v>
      </c>
      <c r="N17" s="49"/>
      <c r="O17" s="23" t="s">
        <v>29</v>
      </c>
      <c r="P17" s="49"/>
    </row>
    <row r="18" spans="5:18" s="24" customFormat="1" ht="12.75">
      <c r="E18" s="60"/>
      <c r="J18" s="49"/>
      <c r="K18" s="49"/>
      <c r="L18" s="49"/>
      <c r="M18" s="49"/>
      <c r="N18" s="49"/>
      <c r="O18" s="49"/>
      <c r="P18" s="49"/>
      <c r="Q18" s="49"/>
      <c r="R18" s="49"/>
    </row>
    <row r="19" spans="1:18" s="24" customFormat="1" ht="12.75">
      <c r="A19" s="42" t="s">
        <v>105</v>
      </c>
      <c r="E19" s="61">
        <v>102000</v>
      </c>
      <c r="F19" s="61"/>
      <c r="G19" s="61">
        <v>5236</v>
      </c>
      <c r="H19" s="61"/>
      <c r="I19" s="61">
        <v>-31766</v>
      </c>
      <c r="J19" s="62"/>
      <c r="K19" s="62">
        <f>SUM(E19:J19)</f>
        <v>75470</v>
      </c>
      <c r="L19" s="62"/>
      <c r="M19" s="49">
        <v>1859</v>
      </c>
      <c r="N19" s="49"/>
      <c r="O19" s="49">
        <f>SUM(K19:N19)</f>
        <v>77329</v>
      </c>
      <c r="P19" s="49"/>
      <c r="Q19" s="49"/>
      <c r="R19" s="49"/>
    </row>
    <row r="20" spans="5:18" s="24" customFormat="1" ht="12.75">
      <c r="E20" s="61"/>
      <c r="F20" s="61"/>
      <c r="G20" s="61"/>
      <c r="H20" s="61"/>
      <c r="I20" s="61"/>
      <c r="J20" s="62"/>
      <c r="K20" s="62"/>
      <c r="L20" s="62"/>
      <c r="M20" s="49"/>
      <c r="N20" s="49"/>
      <c r="O20" s="49"/>
      <c r="P20" s="49"/>
      <c r="Q20" s="49"/>
      <c r="R20" s="49"/>
    </row>
    <row r="21" spans="1:18" s="24" customFormat="1" ht="12.75">
      <c r="A21" s="63" t="s">
        <v>75</v>
      </c>
      <c r="E21" s="61">
        <v>0</v>
      </c>
      <c r="F21" s="61"/>
      <c r="G21" s="61">
        <v>0</v>
      </c>
      <c r="H21" s="61"/>
      <c r="I21" s="61">
        <f>-I19+I27</f>
        <v>-56646</v>
      </c>
      <c r="J21" s="62"/>
      <c r="K21" s="61">
        <f>SUM(E21:J21)</f>
        <v>-56646</v>
      </c>
      <c r="L21" s="72"/>
      <c r="M21" s="66">
        <v>-62</v>
      </c>
      <c r="N21" s="73"/>
      <c r="O21" s="66">
        <f>SUM(K21:N21)</f>
        <v>-56708</v>
      </c>
      <c r="P21" s="49"/>
      <c r="Q21" s="49"/>
      <c r="R21" s="49"/>
    </row>
    <row r="22" spans="1:18" s="24" customFormat="1" ht="12.75">
      <c r="A22" s="63"/>
      <c r="E22" s="61"/>
      <c r="F22" s="61"/>
      <c r="G22" s="61"/>
      <c r="H22" s="61"/>
      <c r="I22" s="61"/>
      <c r="J22" s="62"/>
      <c r="K22" s="72"/>
      <c r="L22" s="62"/>
      <c r="M22" s="49"/>
      <c r="N22" s="49"/>
      <c r="O22" s="73"/>
      <c r="P22" s="49"/>
      <c r="Q22" s="49"/>
      <c r="R22" s="49"/>
    </row>
    <row r="23" spans="1:18" s="24" customFormat="1" ht="12.75">
      <c r="A23" s="64" t="s">
        <v>76</v>
      </c>
      <c r="B23" s="65"/>
      <c r="E23" s="61">
        <v>0</v>
      </c>
      <c r="F23" s="66"/>
      <c r="G23" s="66">
        <f>' BS'!H36-' BS'!J36</f>
        <v>-397</v>
      </c>
      <c r="H23" s="66"/>
      <c r="I23" s="61">
        <v>0</v>
      </c>
      <c r="J23" s="49"/>
      <c r="K23" s="72">
        <f>SUM(E23:J23)</f>
        <v>-397</v>
      </c>
      <c r="L23" s="49"/>
      <c r="M23" s="61">
        <v>0</v>
      </c>
      <c r="N23" s="49"/>
      <c r="O23" s="73">
        <f>SUM(K23:N23)</f>
        <v>-397</v>
      </c>
      <c r="P23" s="49"/>
      <c r="Q23" s="49"/>
      <c r="R23" s="49"/>
    </row>
    <row r="24" spans="1:18" s="24" customFormat="1" ht="12.75">
      <c r="A24" s="64"/>
      <c r="B24" s="65"/>
      <c r="E24" s="61"/>
      <c r="F24" s="66"/>
      <c r="G24" s="66"/>
      <c r="H24" s="66"/>
      <c r="I24" s="61"/>
      <c r="J24" s="49"/>
      <c r="K24" s="72"/>
      <c r="L24" s="49"/>
      <c r="M24" s="61"/>
      <c r="N24" s="49"/>
      <c r="O24" s="73"/>
      <c r="P24" s="49"/>
      <c r="Q24" s="49"/>
      <c r="R24" s="49"/>
    </row>
    <row r="25" spans="1:18" s="24" customFormat="1" ht="12.75">
      <c r="A25" s="64" t="s">
        <v>106</v>
      </c>
      <c r="B25" s="65"/>
      <c r="E25" s="61">
        <v>0</v>
      </c>
      <c r="F25" s="66"/>
      <c r="G25" s="66">
        <v>0</v>
      </c>
      <c r="H25" s="66"/>
      <c r="I25" s="61">
        <v>0</v>
      </c>
      <c r="J25" s="49"/>
      <c r="K25" s="80">
        <f>SUM(E25:J25)</f>
        <v>0</v>
      </c>
      <c r="L25" s="49"/>
      <c r="M25" s="73">
        <v>-500</v>
      </c>
      <c r="N25" s="49"/>
      <c r="O25" s="73">
        <f>SUM(K25:N25)</f>
        <v>-500</v>
      </c>
      <c r="P25" s="49"/>
      <c r="Q25" s="49"/>
      <c r="R25" s="49"/>
    </row>
    <row r="26" spans="1:18" s="24" customFormat="1" ht="12.75">
      <c r="A26" s="67"/>
      <c r="E26" s="61"/>
      <c r="F26" s="66"/>
      <c r="G26" s="66"/>
      <c r="H26" s="66"/>
      <c r="I26" s="61"/>
      <c r="J26" s="49"/>
      <c r="K26" s="62"/>
      <c r="L26" s="49"/>
      <c r="M26" s="49"/>
      <c r="N26" s="49"/>
      <c r="O26" s="49"/>
      <c r="P26" s="49"/>
      <c r="Q26" s="49"/>
      <c r="R26" s="49"/>
    </row>
    <row r="27" spans="1:18" s="24" customFormat="1" ht="13.5" thickBot="1">
      <c r="A27" s="42" t="s">
        <v>120</v>
      </c>
      <c r="E27" s="68">
        <f>SUM(E19:E26)</f>
        <v>102000</v>
      </c>
      <c r="F27" s="66"/>
      <c r="G27" s="68">
        <f>SUM(G19:G26)</f>
        <v>4839</v>
      </c>
      <c r="H27" s="66"/>
      <c r="I27" s="68">
        <f>' BS'!H37</f>
        <v>-88412</v>
      </c>
      <c r="J27" s="49"/>
      <c r="K27" s="69">
        <f>SUM(K19:K26)</f>
        <v>18427</v>
      </c>
      <c r="L27" s="49"/>
      <c r="M27" s="75">
        <f>SUM(M19:M26)</f>
        <v>1297</v>
      </c>
      <c r="N27" s="49"/>
      <c r="O27" s="69">
        <f>SUM(O19:O26)</f>
        <v>19724</v>
      </c>
      <c r="P27" s="49"/>
      <c r="Q27" s="49"/>
      <c r="R27" s="49"/>
    </row>
    <row r="28" spans="5:18" s="24" customFormat="1" ht="13.5" thickTop="1">
      <c r="E28" s="66"/>
      <c r="F28" s="66"/>
      <c r="G28" s="66"/>
      <c r="H28" s="66"/>
      <c r="I28" s="66"/>
      <c r="J28" s="49"/>
      <c r="K28" s="49"/>
      <c r="L28" s="49"/>
      <c r="M28" s="49"/>
      <c r="N28" s="49"/>
      <c r="O28" s="49"/>
      <c r="P28" s="49"/>
      <c r="Q28" s="49"/>
      <c r="R28" s="49"/>
    </row>
    <row r="29" spans="5:18" s="24" customFormat="1" ht="12.75">
      <c r="E29" s="60"/>
      <c r="J29" s="49"/>
      <c r="K29" s="49"/>
      <c r="L29" s="49"/>
      <c r="M29" s="49"/>
      <c r="N29" s="49"/>
      <c r="O29" s="49"/>
      <c r="P29" s="49"/>
      <c r="Q29" s="49"/>
      <c r="R29" s="49"/>
    </row>
    <row r="30" spans="5:18" s="24" customFormat="1" ht="12.75">
      <c r="E30" s="60"/>
      <c r="J30" s="49"/>
      <c r="K30" s="49"/>
      <c r="L30" s="49"/>
      <c r="M30" s="49"/>
      <c r="N30" s="49"/>
      <c r="O30" s="49"/>
      <c r="P30" s="49"/>
      <c r="Q30" s="49"/>
      <c r="R30" s="49"/>
    </row>
    <row r="31" spans="5:18" s="24" customFormat="1" ht="12.75">
      <c r="E31" s="60"/>
      <c r="J31" s="49"/>
      <c r="K31" s="49"/>
      <c r="L31" s="49"/>
      <c r="M31" s="49"/>
      <c r="N31" s="49"/>
      <c r="O31" s="49"/>
      <c r="P31" s="49"/>
      <c r="Q31" s="49"/>
      <c r="R31" s="49"/>
    </row>
    <row r="32" spans="5:16" ht="15">
      <c r="E32" s="24"/>
      <c r="F32" s="24"/>
      <c r="G32" s="24"/>
      <c r="H32" s="24"/>
      <c r="I32" s="24"/>
      <c r="J32" s="49"/>
      <c r="K32" s="49"/>
      <c r="L32" s="49"/>
      <c r="M32" s="2"/>
      <c r="N32" s="23"/>
      <c r="O32" s="2"/>
      <c r="P32" s="49"/>
    </row>
    <row r="33" spans="5:16" ht="15">
      <c r="E33" s="128" t="s">
        <v>85</v>
      </c>
      <c r="F33" s="128"/>
      <c r="G33" s="128"/>
      <c r="H33" s="128"/>
      <c r="I33" s="128"/>
      <c r="J33" s="128"/>
      <c r="K33" s="128"/>
      <c r="L33" s="49"/>
      <c r="M33" s="2"/>
      <c r="N33" s="23"/>
      <c r="O33" s="2"/>
      <c r="P33" s="49"/>
    </row>
    <row r="34" spans="5:16" ht="15">
      <c r="E34" s="24"/>
      <c r="F34" s="24"/>
      <c r="G34" s="24"/>
      <c r="H34" s="24"/>
      <c r="I34" s="24"/>
      <c r="J34" s="49"/>
      <c r="K34" s="49"/>
      <c r="L34" s="49"/>
      <c r="M34" s="49"/>
      <c r="N34" s="49"/>
      <c r="O34" s="49"/>
      <c r="P34" s="49"/>
    </row>
    <row r="35" spans="5:16" ht="15">
      <c r="E35" s="24"/>
      <c r="F35" s="24"/>
      <c r="G35" s="50" t="s">
        <v>80</v>
      </c>
      <c r="H35" s="24"/>
      <c r="I35" s="50" t="s">
        <v>79</v>
      </c>
      <c r="J35" s="49"/>
      <c r="K35" s="49"/>
      <c r="L35" s="49"/>
      <c r="M35" s="49"/>
      <c r="N35" s="49"/>
      <c r="O35" s="49"/>
      <c r="P35" s="49"/>
    </row>
    <row r="36" spans="5:16" ht="15">
      <c r="E36" s="48" t="s">
        <v>25</v>
      </c>
      <c r="F36" s="24"/>
      <c r="G36" s="48" t="s">
        <v>77</v>
      </c>
      <c r="H36" s="48"/>
      <c r="I36" s="48" t="s">
        <v>26</v>
      </c>
      <c r="J36" s="23"/>
      <c r="K36" s="23"/>
      <c r="L36" s="23"/>
      <c r="M36" s="23" t="s">
        <v>81</v>
      </c>
      <c r="N36" s="49"/>
      <c r="O36" s="23" t="s">
        <v>28</v>
      </c>
      <c r="P36" s="49"/>
    </row>
    <row r="37" spans="4:16" ht="15">
      <c r="D37" s="4"/>
      <c r="E37" s="57" t="s">
        <v>27</v>
      </c>
      <c r="F37" s="55"/>
      <c r="G37" s="57" t="s">
        <v>21</v>
      </c>
      <c r="H37" s="54"/>
      <c r="I37" s="57" t="s">
        <v>78</v>
      </c>
      <c r="J37" s="56"/>
      <c r="K37" s="58" t="s">
        <v>28</v>
      </c>
      <c r="L37" s="23"/>
      <c r="M37" s="59" t="s">
        <v>82</v>
      </c>
      <c r="N37" s="49"/>
      <c r="O37" s="59" t="s">
        <v>83</v>
      </c>
      <c r="P37" s="49"/>
    </row>
    <row r="38" spans="5:16" ht="15">
      <c r="E38" s="48" t="s">
        <v>29</v>
      </c>
      <c r="F38" s="24"/>
      <c r="G38" s="48" t="s">
        <v>29</v>
      </c>
      <c r="H38" s="24"/>
      <c r="I38" s="48" t="s">
        <v>29</v>
      </c>
      <c r="J38" s="49"/>
      <c r="K38" s="23" t="s">
        <v>29</v>
      </c>
      <c r="L38" s="49"/>
      <c r="M38" s="23" t="s">
        <v>29</v>
      </c>
      <c r="N38" s="49"/>
      <c r="O38" s="23" t="s">
        <v>29</v>
      </c>
      <c r="P38" s="49"/>
    </row>
    <row r="39" spans="5:18" s="24" customFormat="1" ht="12.75">
      <c r="E39" s="60"/>
      <c r="J39" s="49"/>
      <c r="K39" s="49"/>
      <c r="L39" s="49"/>
      <c r="M39" s="49"/>
      <c r="N39" s="49"/>
      <c r="O39" s="49"/>
      <c r="P39" s="49"/>
      <c r="Q39" s="49"/>
      <c r="R39" s="49"/>
    </row>
    <row r="40" spans="1:18" s="24" customFormat="1" ht="12.75">
      <c r="A40" s="42" t="s">
        <v>89</v>
      </c>
      <c r="E40" s="61">
        <v>102000</v>
      </c>
      <c r="F40" s="61"/>
      <c r="G40" s="61">
        <v>5387</v>
      </c>
      <c r="H40" s="61"/>
      <c r="I40" s="61">
        <v>14341</v>
      </c>
      <c r="J40" s="62"/>
      <c r="K40" s="62">
        <v>121728</v>
      </c>
      <c r="L40" s="62"/>
      <c r="M40" s="49">
        <v>1914</v>
      </c>
      <c r="N40" s="49"/>
      <c r="O40" s="49">
        <f>SUM(K40:M40)</f>
        <v>123642</v>
      </c>
      <c r="P40" s="49"/>
      <c r="Q40" s="49"/>
      <c r="R40" s="49"/>
    </row>
    <row r="41" spans="1:18" s="24" customFormat="1" ht="12.75">
      <c r="A41" s="42"/>
      <c r="E41" s="61"/>
      <c r="F41" s="61"/>
      <c r="G41" s="61"/>
      <c r="H41" s="61"/>
      <c r="I41" s="61"/>
      <c r="J41" s="62"/>
      <c r="K41" s="62"/>
      <c r="L41" s="62"/>
      <c r="M41" s="49"/>
      <c r="N41" s="49"/>
      <c r="O41" s="49"/>
      <c r="P41" s="49"/>
      <c r="Q41" s="49"/>
      <c r="R41" s="49"/>
    </row>
    <row r="42" spans="1:18" s="24" customFormat="1" ht="12.75">
      <c r="A42" s="63" t="s">
        <v>75</v>
      </c>
      <c r="E42" s="61">
        <v>0</v>
      </c>
      <c r="F42" s="61"/>
      <c r="G42" s="61">
        <v>0</v>
      </c>
      <c r="H42" s="61"/>
      <c r="I42" s="61">
        <f>' PL'!N35</f>
        <v>-46107</v>
      </c>
      <c r="J42" s="62"/>
      <c r="K42" s="61">
        <f>SUM(E42:J42)</f>
        <v>-46107</v>
      </c>
      <c r="L42" s="72"/>
      <c r="M42" s="66">
        <v>-55</v>
      </c>
      <c r="N42" s="73"/>
      <c r="O42" s="66">
        <f>SUM(K42:N42)</f>
        <v>-46162</v>
      </c>
      <c r="P42" s="49"/>
      <c r="Q42" s="49"/>
      <c r="R42" s="49"/>
    </row>
    <row r="43" spans="1:18" s="24" customFormat="1" ht="12.75">
      <c r="A43" s="63"/>
      <c r="E43" s="61"/>
      <c r="F43" s="61"/>
      <c r="G43" s="61"/>
      <c r="H43" s="61"/>
      <c r="I43" s="61"/>
      <c r="J43" s="62"/>
      <c r="K43" s="72"/>
      <c r="L43" s="72"/>
      <c r="M43" s="73"/>
      <c r="N43" s="73"/>
      <c r="O43" s="73"/>
      <c r="P43" s="49"/>
      <c r="Q43" s="49"/>
      <c r="R43" s="49"/>
    </row>
    <row r="44" spans="1:18" s="24" customFormat="1" ht="12.75">
      <c r="A44" s="64" t="s">
        <v>76</v>
      </c>
      <c r="E44" s="61">
        <v>0</v>
      </c>
      <c r="F44" s="66"/>
      <c r="G44" s="66">
        <v>-151</v>
      </c>
      <c r="H44" s="66"/>
      <c r="I44" s="61">
        <v>0</v>
      </c>
      <c r="J44" s="49"/>
      <c r="K44" s="113">
        <f>SUM(E44:J44)</f>
        <v>-151</v>
      </c>
      <c r="L44" s="114"/>
      <c r="M44" s="113">
        <v>0</v>
      </c>
      <c r="N44" s="114"/>
      <c r="O44" s="113">
        <f>SUM(K44:N44)</f>
        <v>-151</v>
      </c>
      <c r="P44" s="49"/>
      <c r="Q44" s="49"/>
      <c r="R44" s="49"/>
    </row>
    <row r="45" spans="1:18" s="24" customFormat="1" ht="12.75">
      <c r="A45" s="67"/>
      <c r="E45" s="61"/>
      <c r="F45" s="66"/>
      <c r="G45" s="66"/>
      <c r="H45" s="66"/>
      <c r="I45" s="61"/>
      <c r="J45" s="49"/>
      <c r="K45" s="62"/>
      <c r="L45" s="49"/>
      <c r="M45" s="49"/>
      <c r="N45" s="49"/>
      <c r="O45" s="49"/>
      <c r="P45" s="49"/>
      <c r="Q45" s="49"/>
      <c r="R45" s="49"/>
    </row>
    <row r="46" spans="1:18" s="24" customFormat="1" ht="13.5" thickBot="1">
      <c r="A46" s="42" t="s">
        <v>121</v>
      </c>
      <c r="E46" s="68">
        <f>SUM(E40:E45)</f>
        <v>102000</v>
      </c>
      <c r="F46" s="66"/>
      <c r="G46" s="68">
        <f>SUM(G40:G45)</f>
        <v>5236</v>
      </c>
      <c r="H46" s="66"/>
      <c r="I46" s="68">
        <f>SUM(I40:I45)</f>
        <v>-31766</v>
      </c>
      <c r="J46" s="49"/>
      <c r="K46" s="68">
        <f>SUM(K40:K45)</f>
        <v>75470</v>
      </c>
      <c r="L46" s="49"/>
      <c r="M46" s="68">
        <f>SUM(M40:M45)</f>
        <v>1859</v>
      </c>
      <c r="N46" s="49"/>
      <c r="O46" s="68">
        <f>SUM(O40:O45)</f>
        <v>77329</v>
      </c>
      <c r="P46" s="49"/>
      <c r="Q46" s="49"/>
      <c r="R46" s="49"/>
    </row>
    <row r="47" spans="5:18" s="24" customFormat="1" ht="13.5" thickTop="1">
      <c r="E47" s="60"/>
      <c r="J47" s="49"/>
      <c r="K47" s="49"/>
      <c r="L47" s="49"/>
      <c r="M47" s="49"/>
      <c r="N47" s="49"/>
      <c r="O47" s="49"/>
      <c r="P47" s="49"/>
      <c r="Q47" s="49"/>
      <c r="R47" s="49"/>
    </row>
    <row r="48" spans="5:18" s="24" customFormat="1" ht="12.75">
      <c r="E48" s="60"/>
      <c r="J48" s="49"/>
      <c r="K48" s="49"/>
      <c r="L48" s="49"/>
      <c r="M48" s="49"/>
      <c r="N48" s="49"/>
      <c r="O48" s="49"/>
      <c r="P48" s="49"/>
      <c r="Q48" s="49"/>
      <c r="R48" s="49"/>
    </row>
    <row r="50" spans="1:9" ht="15">
      <c r="A50" s="33"/>
      <c r="E50" s="34"/>
      <c r="F50" s="34"/>
      <c r="G50" s="34"/>
      <c r="H50" s="34"/>
      <c r="I50" s="34"/>
    </row>
    <row r="51" spans="5:9" ht="15">
      <c r="E51" s="34"/>
      <c r="F51" s="34"/>
      <c r="G51" s="34"/>
      <c r="H51" s="34"/>
      <c r="I51" s="34"/>
    </row>
    <row r="52" spans="1:15" ht="15">
      <c r="A52" s="125" t="s">
        <v>45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</row>
    <row r="53" spans="1:15" ht="15">
      <c r="A53" s="125" t="s">
        <v>133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</row>
    <row r="54" spans="1:15" ht="15">
      <c r="A54" s="119" t="s">
        <v>46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</row>
    <row r="55" spans="5:9" ht="15">
      <c r="E55" s="34"/>
      <c r="F55" s="34"/>
      <c r="G55" s="34"/>
      <c r="H55" s="34"/>
      <c r="I55" s="34"/>
    </row>
    <row r="56" spans="5:9" ht="15">
      <c r="E56" s="34"/>
      <c r="F56" s="34"/>
      <c r="G56" s="34"/>
      <c r="H56" s="34"/>
      <c r="I56" s="34"/>
    </row>
    <row r="57" spans="5:9" ht="15">
      <c r="E57" s="34"/>
      <c r="F57" s="34"/>
      <c r="G57" s="34"/>
      <c r="H57" s="34"/>
      <c r="I57" s="34"/>
    </row>
    <row r="58" spans="5:9" ht="15">
      <c r="E58" s="34"/>
      <c r="F58" s="34"/>
      <c r="G58" s="34"/>
      <c r="H58" s="34"/>
      <c r="I58" s="34"/>
    </row>
    <row r="59" spans="5:9" ht="15">
      <c r="E59" s="34"/>
      <c r="F59" s="34"/>
      <c r="G59" s="34"/>
      <c r="H59" s="34"/>
      <c r="I59" s="34"/>
    </row>
    <row r="60" spans="5:9" ht="15">
      <c r="E60" s="34"/>
      <c r="F60" s="34"/>
      <c r="G60" s="34"/>
      <c r="H60" s="34"/>
      <c r="I60" s="34"/>
    </row>
  </sheetData>
  <sheetProtection/>
  <mergeCells count="5">
    <mergeCell ref="A54:O54"/>
    <mergeCell ref="E12:K12"/>
    <mergeCell ref="E33:K33"/>
    <mergeCell ref="A52:O52"/>
    <mergeCell ref="A53:O53"/>
  </mergeCells>
  <printOptions horizontalCentered="1"/>
  <pageMargins left="0.31" right="0.39" top="0.75" bottom="0" header="0" footer="0"/>
  <pageSetup firstPageNumber="3" useFirstPageNumber="1" horizontalDpi="300" verticalDpi="300" orientation="portrait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A51" sqref="A51:F51"/>
    </sheetView>
  </sheetViews>
  <sheetFormatPr defaultColWidth="8.8515625" defaultRowHeight="12.75"/>
  <cols>
    <col min="1" max="1" width="8.8515625" style="2" customWidth="1"/>
    <col min="2" max="2" width="44.8515625" style="2" customWidth="1"/>
    <col min="3" max="3" width="5.57421875" style="2" customWidth="1"/>
    <col min="4" max="4" width="13.140625" style="2" bestFit="1" customWidth="1"/>
    <col min="5" max="5" width="2.57421875" style="2" customWidth="1"/>
    <col min="6" max="6" width="13.00390625" style="2" customWidth="1"/>
    <col min="7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2" t="s">
        <v>30</v>
      </c>
    </row>
    <row r="5" ht="15">
      <c r="A5" s="2" t="s">
        <v>122</v>
      </c>
    </row>
    <row r="6" spans="1:2" ht="15">
      <c r="A6" s="126"/>
      <c r="B6" s="126"/>
    </row>
    <row r="7" spans="1:5" ht="15">
      <c r="A7" s="1" t="s">
        <v>39</v>
      </c>
      <c r="E7" s="19" t="s">
        <v>123</v>
      </c>
    </row>
    <row r="8" spans="4:6" ht="15">
      <c r="D8" s="44" t="s">
        <v>118</v>
      </c>
      <c r="E8" s="24"/>
      <c r="F8" s="44" t="s">
        <v>95</v>
      </c>
    </row>
    <row r="9" spans="4:6" ht="15">
      <c r="D9" s="37" t="s">
        <v>3</v>
      </c>
      <c r="F9" s="37" t="s">
        <v>3</v>
      </c>
    </row>
    <row r="11" ht="15">
      <c r="G11" s="4"/>
    </row>
    <row r="12" spans="1:7" ht="15">
      <c r="A12" s="2" t="s">
        <v>125</v>
      </c>
      <c r="D12" s="34">
        <v>-21559</v>
      </c>
      <c r="E12" s="34"/>
      <c r="F12" s="34">
        <v>-71</v>
      </c>
      <c r="G12" s="4"/>
    </row>
    <row r="13" spans="1:7" ht="15">
      <c r="A13" s="1"/>
      <c r="D13" s="34"/>
      <c r="E13" s="34"/>
      <c r="F13" s="34"/>
      <c r="G13" s="4"/>
    </row>
    <row r="14" spans="1:7" ht="15">
      <c r="A14" s="2" t="s">
        <v>126</v>
      </c>
      <c r="D14" s="34">
        <v>3695</v>
      </c>
      <c r="E14" s="34"/>
      <c r="F14" s="34">
        <v>2235</v>
      </c>
      <c r="G14" s="4"/>
    </row>
    <row r="15" spans="4:7" ht="15">
      <c r="D15" s="34"/>
      <c r="E15" s="34"/>
      <c r="F15" s="34"/>
      <c r="G15" s="4"/>
    </row>
    <row r="16" spans="1:7" ht="15">
      <c r="A16" s="2" t="s">
        <v>127</v>
      </c>
      <c r="D16" s="41">
        <v>28357</v>
      </c>
      <c r="E16" s="36"/>
      <c r="F16" s="41">
        <v>-15628</v>
      </c>
      <c r="G16" s="4"/>
    </row>
    <row r="17" spans="1:7" ht="15">
      <c r="A17" s="29"/>
      <c r="D17" s="36"/>
      <c r="E17" s="34"/>
      <c r="F17" s="36"/>
      <c r="G17" s="4"/>
    </row>
    <row r="18" spans="1:7" ht="15">
      <c r="A18" s="29" t="s">
        <v>37</v>
      </c>
      <c r="D18" s="40">
        <f>SUM(D12:D17)</f>
        <v>10493</v>
      </c>
      <c r="E18" s="40"/>
      <c r="F18" s="40">
        <f>SUM(F12:F17)</f>
        <v>-13464</v>
      </c>
      <c r="G18" s="36"/>
    </row>
    <row r="19" spans="1:7" ht="15">
      <c r="A19" s="29"/>
      <c r="D19" s="36"/>
      <c r="E19" s="34"/>
      <c r="F19" s="36"/>
      <c r="G19" s="4"/>
    </row>
    <row r="20" spans="1:7" ht="15">
      <c r="A20" s="2" t="s">
        <v>38</v>
      </c>
      <c r="D20" s="34">
        <v>0</v>
      </c>
      <c r="E20" s="34"/>
      <c r="F20" s="34">
        <v>213</v>
      </c>
      <c r="G20" s="4"/>
    </row>
    <row r="21" spans="1:7" ht="15">
      <c r="A21" s="2" t="s">
        <v>31</v>
      </c>
      <c r="B21" s="43"/>
      <c r="D21" s="34"/>
      <c r="E21" s="34"/>
      <c r="F21" s="34"/>
      <c r="G21" s="4"/>
    </row>
    <row r="22" spans="1:7" ht="15">
      <c r="A22" s="2" t="s">
        <v>40</v>
      </c>
      <c r="D22" s="34">
        <v>-3360</v>
      </c>
      <c r="E22" s="34"/>
      <c r="F22" s="34">
        <v>9891</v>
      </c>
      <c r="G22" s="4"/>
    </row>
    <row r="23" spans="4:7" ht="15">
      <c r="D23" s="34"/>
      <c r="E23" s="34"/>
      <c r="F23" s="34"/>
      <c r="G23" s="4"/>
    </row>
    <row r="24" spans="1:7" ht="15.75" thickBot="1">
      <c r="A24" s="2" t="s">
        <v>41</v>
      </c>
      <c r="D24" s="35">
        <f>SUM(D18:D23)</f>
        <v>7133</v>
      </c>
      <c r="E24" s="34"/>
      <c r="F24" s="35">
        <f>SUM(F18:F23)</f>
        <v>-3360</v>
      </c>
      <c r="G24" s="36"/>
    </row>
    <row r="25" spans="1:7" ht="15.75" thickTop="1">
      <c r="A25" s="1"/>
      <c r="D25" s="34"/>
      <c r="E25" s="36"/>
      <c r="G25" s="4"/>
    </row>
    <row r="26" spans="1:5" ht="15">
      <c r="A26" s="1"/>
      <c r="D26" s="34"/>
      <c r="E26" s="36"/>
    </row>
    <row r="27" spans="1:5" ht="15">
      <c r="A27" s="1"/>
      <c r="E27" s="36"/>
    </row>
    <row r="28" spans="1:5" ht="15" hidden="1">
      <c r="A28" s="2" t="s">
        <v>32</v>
      </c>
      <c r="B28" s="2" t="s">
        <v>33</v>
      </c>
      <c r="E28" s="36"/>
    </row>
    <row r="29" spans="2:5" ht="15" hidden="1">
      <c r="B29" s="2" t="s">
        <v>34</v>
      </c>
      <c r="E29" s="36"/>
    </row>
    <row r="30" spans="1:5" ht="15">
      <c r="A30" s="2" t="s">
        <v>96</v>
      </c>
      <c r="E30" s="36"/>
    </row>
    <row r="31" spans="1:5" ht="15">
      <c r="A31" s="2" t="s">
        <v>97</v>
      </c>
      <c r="E31" s="36"/>
    </row>
    <row r="32" spans="4:6" ht="15">
      <c r="D32" s="21" t="s">
        <v>42</v>
      </c>
      <c r="F32" s="21" t="s">
        <v>42</v>
      </c>
    </row>
    <row r="33" spans="4:6" ht="15">
      <c r="D33" s="70" t="str">
        <f>D8</f>
        <v>31 Dec 2008</v>
      </c>
      <c r="E33" s="24"/>
      <c r="F33" s="70" t="str">
        <f>F8</f>
        <v>31 Dec 2007</v>
      </c>
    </row>
    <row r="34" spans="4:6" ht="15">
      <c r="D34" s="21" t="s">
        <v>12</v>
      </c>
      <c r="F34" s="21" t="s">
        <v>12</v>
      </c>
    </row>
    <row r="35" spans="4:6" ht="15">
      <c r="D35" s="23"/>
      <c r="E35" s="24"/>
      <c r="F35" s="23"/>
    </row>
    <row r="36" spans="1:6" ht="15">
      <c r="A36" s="2" t="s">
        <v>18</v>
      </c>
      <c r="D36" s="38">
        <f>+' BS'!H25</f>
        <v>8210</v>
      </c>
      <c r="E36" s="36"/>
      <c r="F36" s="38">
        <v>11480</v>
      </c>
    </row>
    <row r="37" spans="1:6" ht="15">
      <c r="A37" s="2" t="s">
        <v>19</v>
      </c>
      <c r="D37" s="38">
        <f>' BS'!H26</f>
        <v>3148</v>
      </c>
      <c r="E37" s="36"/>
      <c r="F37" s="38">
        <v>3347</v>
      </c>
    </row>
    <row r="38" spans="1:6" ht="15">
      <c r="A38" s="2" t="s">
        <v>36</v>
      </c>
      <c r="D38" s="38">
        <v>-4225</v>
      </c>
      <c r="E38" s="36"/>
      <c r="F38" s="38">
        <v>-18187</v>
      </c>
    </row>
    <row r="39" spans="4:6" ht="15.75" thickBot="1">
      <c r="D39" s="39">
        <f>SUM(D36:D38)</f>
        <v>7133</v>
      </c>
      <c r="E39" s="36"/>
      <c r="F39" s="39">
        <f>SUM(F36:F38)</f>
        <v>-3360</v>
      </c>
    </row>
    <row r="40" spans="4:6" ht="15.75" thickTop="1">
      <c r="D40" s="41"/>
      <c r="E40" s="36"/>
      <c r="F40" s="41"/>
    </row>
    <row r="41" spans="4:6" ht="15">
      <c r="D41" s="41"/>
      <c r="E41" s="36"/>
      <c r="F41" s="41"/>
    </row>
    <row r="42" spans="4:6" ht="15">
      <c r="D42" s="41"/>
      <c r="E42" s="36"/>
      <c r="F42" s="41"/>
    </row>
    <row r="43" spans="4:6" ht="15">
      <c r="D43" s="41"/>
      <c r="E43" s="36"/>
      <c r="F43" s="41"/>
    </row>
    <row r="44" spans="4:6" ht="15">
      <c r="D44" s="41"/>
      <c r="E44" s="36"/>
      <c r="F44" s="41"/>
    </row>
    <row r="45" spans="4:9" ht="15">
      <c r="D45" s="41"/>
      <c r="E45" s="36"/>
      <c r="F45" s="41"/>
      <c r="I45" s="2" t="s">
        <v>88</v>
      </c>
    </row>
    <row r="46" spans="4:6" ht="15">
      <c r="D46" s="41"/>
      <c r="E46" s="36"/>
      <c r="F46" s="41"/>
    </row>
    <row r="47" spans="4:6" ht="15">
      <c r="D47" s="41"/>
      <c r="E47" s="36"/>
      <c r="F47" s="41"/>
    </row>
    <row r="48" spans="4:6" ht="15">
      <c r="D48" s="41"/>
      <c r="E48" s="36"/>
      <c r="F48" s="41"/>
    </row>
    <row r="49" spans="4:6" ht="15">
      <c r="D49" s="41"/>
      <c r="E49" s="36"/>
      <c r="F49" s="41"/>
    </row>
    <row r="51" spans="1:6" ht="15">
      <c r="A51" s="125" t="s">
        <v>35</v>
      </c>
      <c r="B51" s="125"/>
      <c r="C51" s="125"/>
      <c r="D51" s="125"/>
      <c r="E51" s="125"/>
      <c r="F51" s="125"/>
    </row>
    <row r="52" spans="1:6" ht="15">
      <c r="A52" s="129" t="s">
        <v>134</v>
      </c>
      <c r="B52" s="129"/>
      <c r="C52" s="129"/>
      <c r="D52" s="129"/>
      <c r="E52" s="129"/>
      <c r="F52" s="129"/>
    </row>
    <row r="53" spans="1:6" ht="15">
      <c r="A53" s="119" t="s">
        <v>23</v>
      </c>
      <c r="B53" s="119"/>
      <c r="C53" s="119"/>
      <c r="D53" s="119"/>
      <c r="E53" s="119"/>
      <c r="F53" s="119"/>
    </row>
    <row r="55" ht="15">
      <c r="E55" s="36"/>
    </row>
    <row r="56" ht="15">
      <c r="E56" s="36"/>
    </row>
    <row r="57" ht="15">
      <c r="E57" s="36"/>
    </row>
    <row r="58" ht="15">
      <c r="E58" s="36"/>
    </row>
    <row r="59" ht="15">
      <c r="E59" s="36"/>
    </row>
    <row r="60" ht="15">
      <c r="E60" s="36"/>
    </row>
    <row r="61" ht="15">
      <c r="E61" s="36"/>
    </row>
    <row r="62" ht="15">
      <c r="E62" s="36"/>
    </row>
    <row r="63" ht="15">
      <c r="E63" s="36"/>
    </row>
    <row r="64" ht="15">
      <c r="E64" s="36"/>
    </row>
    <row r="65" ht="15">
      <c r="E65" s="4"/>
    </row>
    <row r="66" ht="15">
      <c r="E66" s="4"/>
    </row>
    <row r="67" ht="15">
      <c r="E67" s="4"/>
    </row>
  </sheetData>
  <sheetProtection/>
  <mergeCells count="4">
    <mergeCell ref="A6:B6"/>
    <mergeCell ref="A51:F51"/>
    <mergeCell ref="A52:F52"/>
    <mergeCell ref="A53:F53"/>
  </mergeCells>
  <printOptions horizontalCentered="1"/>
  <pageMargins left="0" right="0" top="0.75" bottom="0" header="0" footer="0"/>
  <pageSetup horizontalDpi="300" verticalDpi="3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</dc:creator>
  <cp:keywords/>
  <dc:description/>
  <cp:lastModifiedBy> </cp:lastModifiedBy>
  <cp:lastPrinted>2009-02-26T14:36:00Z</cp:lastPrinted>
  <dcterms:created xsi:type="dcterms:W3CDTF">2004-05-10T08:48:15Z</dcterms:created>
  <dcterms:modified xsi:type="dcterms:W3CDTF">2009-02-27T10:44:25Z</dcterms:modified>
  <cp:category/>
  <cp:version/>
  <cp:contentType/>
  <cp:contentStatus/>
</cp:coreProperties>
</file>